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290"/>
  </bookViews>
  <sheets>
    <sheet name="объявление по базам" sheetId="3" r:id="rId1"/>
    <sheet name="форма заявки" sheetId="16" r:id="rId2"/>
    <sheet name="Примерный договор" sheetId="4" r:id="rId3"/>
    <sheet name="Лот № 1" sheetId="48" r:id="rId4"/>
    <sheet name="График уст-ки и расчет стоим-ти" sheetId="47" r:id="rId5"/>
    <sheet name="Вспомогательный (СКРЫТЬ!)" sheetId="49" state="hidden" r:id="rId6"/>
    <sheet name="ТЕХНИЧЕСКИЙ ЛИСТ (для рассчета)" sheetId="41" state="hidden" r:id="rId7"/>
  </sheets>
  <definedNames>
    <definedName name="_xlnm._FilterDatabase" localSheetId="4" hidden="1">'График уст-ки и расчет стоим-ти'!#REF!</definedName>
    <definedName name="_xlnm._FilterDatabase" localSheetId="6" hidden="1">'ТЕХНИЧЕСКИЙ ЛИСТ (для рассчета)'!$A$1:$C$13</definedName>
    <definedName name="_xlnm.Print_Area" localSheetId="4">'График уст-ки и расчет стоим-ти'!$A$1:$H$38</definedName>
    <definedName name="_xlnm.Print_Area" localSheetId="0">'объявление по базам'!$A$1:$F$28</definedName>
    <definedName name="_xlnm.Print_Area" localSheetId="2">'Примерный договор'!$A$1:$A$133</definedName>
  </definedNames>
  <calcPr calcId="152511" iterateDelta="1E-4"/>
</workbook>
</file>

<file path=xl/calcChain.xml><?xml version="1.0" encoding="utf-8"?>
<calcChain xmlns="http://schemas.openxmlformats.org/spreadsheetml/2006/main">
  <c r="B24" i="47" l="1"/>
  <c r="B25" i="47" s="1"/>
  <c r="B26" i="47" s="1"/>
  <c r="B27" i="47" s="1"/>
  <c r="B28" i="47" s="1"/>
  <c r="B29" i="47" s="1"/>
  <c r="B30" i="47" s="1"/>
  <c r="B31" i="47" s="1"/>
  <c r="B32" i="47" s="1"/>
  <c r="B33" i="47" s="1"/>
  <c r="B34" i="47" s="1"/>
  <c r="B35" i="47" s="1"/>
  <c r="B36" i="47" s="1"/>
  <c r="G11" i="49"/>
  <c r="D13" i="49"/>
  <c r="E12" i="49"/>
  <c r="E13" i="49" s="1"/>
  <c r="E11" i="49"/>
  <c r="D4" i="49"/>
  <c r="G2" i="49"/>
  <c r="E3" i="49"/>
  <c r="E4" i="49" s="1"/>
  <c r="E2" i="49"/>
  <c r="M9" i="49"/>
  <c r="N9" i="49" s="1"/>
  <c r="O9" i="49" s="1"/>
  <c r="P9" i="49" s="1"/>
  <c r="Q9" i="49" s="1"/>
  <c r="R9" i="49" s="1"/>
  <c r="S9" i="49" s="1"/>
  <c r="T9" i="49" s="1"/>
  <c r="U9" i="49" s="1"/>
  <c r="D8" i="49"/>
  <c r="E8" i="49" s="1"/>
  <c r="F8" i="49" s="1"/>
  <c r="G8" i="49" s="1"/>
  <c r="G7" i="49"/>
  <c r="H6" i="49"/>
  <c r="F12" i="49" l="1"/>
  <c r="F13" i="49" s="1"/>
  <c r="F11" i="49"/>
  <c r="H8" i="49"/>
  <c r="G12" i="49"/>
  <c r="F2" i="49"/>
  <c r="F3" i="49"/>
  <c r="H7" i="49"/>
  <c r="I6" i="49"/>
  <c r="J6" i="49" s="1"/>
  <c r="K6" i="49" s="1"/>
  <c r="L6" i="49" s="1"/>
  <c r="M6" i="49" s="1"/>
  <c r="N6" i="49" s="1"/>
  <c r="O6" i="49" s="1"/>
  <c r="P6" i="49" s="1"/>
  <c r="Q6" i="49" s="1"/>
  <c r="R6" i="49" s="1"/>
  <c r="S6" i="49" s="1"/>
  <c r="T6" i="49" s="1"/>
  <c r="U6" i="49" s="1"/>
  <c r="I7" i="49" l="1"/>
  <c r="J7" i="49" s="1"/>
  <c r="K7" i="49" s="1"/>
  <c r="L7" i="49" s="1"/>
  <c r="M7" i="49" s="1"/>
  <c r="N7" i="49" s="1"/>
  <c r="O7" i="49" s="1"/>
  <c r="P7" i="49" s="1"/>
  <c r="Q7" i="49" s="1"/>
  <c r="R7" i="49" s="1"/>
  <c r="S7" i="49" s="1"/>
  <c r="T7" i="49" s="1"/>
  <c r="U7" i="49" s="1"/>
  <c r="H12" i="49"/>
  <c r="H11" i="49"/>
  <c r="G13" i="49"/>
  <c r="G14" i="49"/>
  <c r="G3" i="49"/>
  <c r="F4" i="49"/>
  <c r="I8" i="49"/>
  <c r="J8" i="49" s="1"/>
  <c r="K8" i="49" s="1"/>
  <c r="L8" i="49" s="1"/>
  <c r="M8" i="49" s="1"/>
  <c r="N8" i="49" s="1"/>
  <c r="O8" i="49" s="1"/>
  <c r="P8" i="49" s="1"/>
  <c r="Q8" i="49" s="1"/>
  <c r="R8" i="49" s="1"/>
  <c r="S8" i="49" s="1"/>
  <c r="T8" i="49" s="1"/>
  <c r="U8" i="49" s="1"/>
  <c r="E15" i="49"/>
  <c r="H13" i="49" l="1"/>
  <c r="I11" i="49"/>
  <c r="I12" i="49"/>
  <c r="H14" i="49"/>
  <c r="H3" i="49"/>
  <c r="G4" i="49"/>
  <c r="G5" i="49"/>
  <c r="H2" i="49"/>
  <c r="I13" i="49" l="1"/>
  <c r="J12" i="49"/>
  <c r="I14" i="49"/>
  <c r="J11" i="49"/>
  <c r="I2" i="49"/>
  <c r="H4" i="49"/>
  <c r="I3" i="49"/>
  <c r="H5" i="49"/>
  <c r="J13" i="49" l="1"/>
  <c r="K12" i="49"/>
  <c r="J14" i="49"/>
  <c r="K11" i="49"/>
  <c r="J3" i="49"/>
  <c r="I4" i="49"/>
  <c r="I5" i="49"/>
  <c r="J2" i="49"/>
  <c r="J5" i="49" l="1"/>
  <c r="K13" i="49"/>
  <c r="K14" i="49"/>
  <c r="L11" i="49"/>
  <c r="L12" i="49"/>
  <c r="K3" i="49"/>
  <c r="J4" i="49"/>
  <c r="K2" i="49"/>
  <c r="M12" i="49" l="1"/>
  <c r="M11" i="49"/>
  <c r="L13" i="49"/>
  <c r="L14" i="49"/>
  <c r="K4" i="49"/>
  <c r="K5" i="49"/>
  <c r="L3" i="49"/>
  <c r="L2" i="49"/>
  <c r="M14" i="49" l="1"/>
  <c r="N11" i="49"/>
  <c r="M13" i="49"/>
  <c r="N12" i="49"/>
  <c r="L4" i="49"/>
  <c r="M3" i="49"/>
  <c r="M2" i="49"/>
  <c r="L5" i="49"/>
  <c r="N13" i="49" l="1"/>
  <c r="O12" i="49"/>
  <c r="N14" i="49"/>
  <c r="O11" i="49"/>
  <c r="M4" i="49"/>
  <c r="N3" i="49"/>
  <c r="M5" i="49"/>
  <c r="N2" i="49"/>
  <c r="P12" i="49" l="1"/>
  <c r="O14" i="49"/>
  <c r="P11" i="49"/>
  <c r="O13" i="49"/>
  <c r="N4" i="49"/>
  <c r="O2" i="49"/>
  <c r="O3" i="49"/>
  <c r="N5" i="49"/>
  <c r="P13" i="49" l="1"/>
  <c r="P14" i="49"/>
  <c r="Q11" i="49"/>
  <c r="Q12" i="49"/>
  <c r="O4" i="49"/>
  <c r="P2" i="49"/>
  <c r="O5" i="49"/>
  <c r="P3" i="49"/>
  <c r="Q13" i="49" l="1"/>
  <c r="R12" i="49"/>
  <c r="Q14" i="49"/>
  <c r="R11" i="49"/>
  <c r="P4" i="49"/>
  <c r="Q2" i="49"/>
  <c r="Q3" i="49"/>
  <c r="P5" i="49"/>
  <c r="S12" i="49" l="1"/>
  <c r="R14" i="49"/>
  <c r="S11" i="49"/>
  <c r="R13" i="49"/>
  <c r="Q4" i="49"/>
  <c r="R2" i="49"/>
  <c r="R3" i="49"/>
  <c r="Q5" i="49"/>
  <c r="S13" i="49" l="1"/>
  <c r="S14" i="49"/>
  <c r="T11" i="49"/>
  <c r="T12" i="49"/>
  <c r="R4" i="49"/>
  <c r="S3" i="49"/>
  <c r="R5" i="49"/>
  <c r="S2" i="49"/>
  <c r="U12" i="49" l="1"/>
  <c r="U14" i="49" s="1"/>
  <c r="T14" i="49"/>
  <c r="U11" i="49"/>
  <c r="T13" i="49"/>
  <c r="S4" i="49"/>
  <c r="T3" i="49"/>
  <c r="S5" i="49"/>
  <c r="T2" i="49"/>
  <c r="T4" i="49" l="1"/>
  <c r="U3" i="49"/>
  <c r="U5" i="49" s="1"/>
  <c r="T5" i="49"/>
  <c r="U2" i="49"/>
  <c r="V5" i="49" l="1"/>
  <c r="A8" i="47" l="1"/>
  <c r="A9" i="47" s="1"/>
  <c r="A10" i="47" s="1"/>
  <c r="A11" i="47" s="1"/>
  <c r="A12" i="47" s="1"/>
  <c r="A13" i="47" s="1"/>
  <c r="B6" i="47"/>
  <c r="C6" i="47" s="1"/>
  <c r="D6" i="47" s="1"/>
  <c r="E6" i="47" s="1"/>
  <c r="F6" i="47" s="1"/>
  <c r="G6" i="47" s="1"/>
  <c r="H6" i="47" s="1"/>
  <c r="I6" i="47" s="1"/>
  <c r="D14" i="47"/>
  <c r="J6" i="47" l="1"/>
  <c r="K6" i="47" s="1"/>
  <c r="C10" i="47" l="1"/>
  <c r="C9" i="47"/>
  <c r="C8" i="47"/>
  <c r="C7" i="47"/>
  <c r="C14" i="47" l="1"/>
  <c r="C6" i="3" l="1"/>
  <c r="D6" i="3" s="1"/>
  <c r="E6" i="3" l="1"/>
  <c r="F6" i="3" s="1"/>
</calcChain>
</file>

<file path=xl/sharedStrings.xml><?xml version="1.0" encoding="utf-8"?>
<sst xmlns="http://schemas.openxmlformats.org/spreadsheetml/2006/main" count="349" uniqueCount="306">
  <si>
    <t>Значение/наименование</t>
  </si>
  <si>
    <t>Место, дата и время  проведения I этапа конкурса</t>
  </si>
  <si>
    <t>Объявление о проведении конкурса на право размещения  нестационарных торговых объектов  на территории МО ГО "Сыктывкар"</t>
  </si>
  <si>
    <t>Место, дата и время  проведения II этапа конкурса:</t>
  </si>
  <si>
    <t>Право размещения нестационарного торгового объекта (указаны в лотах) на территории МО ГО «Сыктывкар» (за исключением Эжвинского района):</t>
  </si>
  <si>
    <t>Примерный договор</t>
  </si>
  <si>
    <t>на право размещения нестационарного торгового объекта</t>
  </si>
  <si>
    <t>лот № 1</t>
  </si>
  <si>
    <t>N пп</t>
  </si>
  <si>
    <t>Ассортимент товаров, вид нестационарного торгового объекта с учетом площади объекта</t>
  </si>
  <si>
    <t>Базовый размер за 1 место (К ассорт), в рублях</t>
  </si>
  <si>
    <t>1.</t>
  </si>
  <si>
    <t>Мороженое, прохладительные напитки, квас, питьевая вода/квас в изотермических емкостях/выпечные изделия в промышленной упаковке/прием стеклотары, макулатуры, пластиковых и алюминиевых бутылок и т.п./воздушные шары, игрушки и т.п./попкорн, сладкая вата/бытовые услуги населению, спортивные батуты (до 8 кв.м) &lt;*&gt;</t>
  </si>
  <si>
    <t>2.</t>
  </si>
  <si>
    <t>Фрукты, овощи, бахчевые (до 8 кв.м) &lt;*&gt;</t>
  </si>
  <si>
    <t>3.</t>
  </si>
  <si>
    <t>Молоко пастеризованное из автоцистерны за маршрут</t>
  </si>
  <si>
    <t>4.</t>
  </si>
  <si>
    <t>Хвойные деревья, в т.ч. лапник/новогодние игрушки (до 8 кв.м) &lt;*&gt;</t>
  </si>
  <si>
    <t>5.</t>
  </si>
  <si>
    <t>Прокат электромобилей, электросамокатов без GPS (за штуку)</t>
  </si>
  <si>
    <t>6.</t>
  </si>
  <si>
    <t>Прокат веломобилей и др. устройств на механической тяге (за штуку)</t>
  </si>
  <si>
    <t>7.</t>
  </si>
  <si>
    <t>Аттракционы (игровые надувные комнаты, горки, батуты и т.п. (за 1 место) (до 25 кв.м) &lt;*&gt;</t>
  </si>
  <si>
    <t>8.</t>
  </si>
  <si>
    <t>Прокат спортинвентаря (лыжи, коньки и т.п.);
Прокат электросамокатов с GPS (за парковочную площадку до 8 кв.м) &lt;*&gt;</t>
  </si>
  <si>
    <t>9.</t>
  </si>
  <si>
    <t>Канцелярские товары, газетно-журнальная продукция (до 8 кв.м) &lt;*&gt;</t>
  </si>
  <si>
    <t>10.</t>
  </si>
  <si>
    <t>Летнее кафе (до 50 посадочных мест)</t>
  </si>
  <si>
    <t>11.</t>
  </si>
  <si>
    <t>Залы летней посадки (до 15 посадочных мест)</t>
  </si>
  <si>
    <t>12.</t>
  </si>
  <si>
    <t>Смешанный ассортимент товаров/продовольственные и непродовольственные товары, услуги, непоименованные отдельно/автоматы для мелкорозничной продажи товаров (до 8 кв.м) &lt;*&gt;</t>
  </si>
  <si>
    <t xml:space="preserve">Методика расчета размера платы за право размещения утверждена решением Совета МО ГО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</si>
  <si>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Пункт</t>
  </si>
  <si>
    <t xml:space="preserve">Заявки принимаются по адресу                                                        
</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</si>
  <si>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t>
  </si>
  <si>
    <t>Предмет конкурса и лоты:</t>
  </si>
  <si>
    <t>Условия конкурса, требования к участникам</t>
  </si>
  <si>
    <t>** НДС оплачивается победителем конкурса сверх рассчитанной исходя из фактической площади объекта итоговой платы</t>
  </si>
  <si>
    <t>Организатор проведения конкурса, консультации об условиях конкурса</t>
  </si>
  <si>
    <t xml:space="preserve"> -  производить ремонт и замену пришедших в негодность частей конструкций Объекта, тротуарного полотна (плитки) по мере необходимости, а в случаях угрозы безопасности граждан - незамедлительно;</t>
  </si>
  <si>
    <t xml:space="preserve"> -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</si>
  <si>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МКП "Жилкомсервис":                                                               Организация:</t>
  </si>
  <si>
    <t>Аттракцион механизированный лошадки</t>
  </si>
  <si>
    <t>Аттракцион механизированный лодка</t>
  </si>
  <si>
    <t>Аттракцион семейный механизированный по типу "цепочная карусель"</t>
  </si>
  <si>
    <t>Аттракцион механизированный детская катальная гора</t>
  </si>
  <si>
    <t>Безалкогольное кафе</t>
  </si>
  <si>
    <t>Наименование конструкций в комплексе</t>
  </si>
  <si>
    <t>ИТОГО</t>
  </si>
  <si>
    <t>х</t>
  </si>
  <si>
    <t>Расчет платы за право размещения комплекса атрракционов в парке им.Кирова</t>
  </si>
  <si>
    <t>НДС</t>
  </si>
  <si>
    <t>ИТОГО с НДС</t>
  </si>
  <si>
    <r>
      <rPr>
        <b/>
        <sz val="11"/>
        <color theme="1"/>
        <rFont val="Times New Roman"/>
        <family val="1"/>
        <charset val="204"/>
      </rPr>
      <t>Аттракцион механизированный лошадки</t>
    </r>
    <r>
      <rPr>
        <sz val="11"/>
        <color theme="1"/>
        <rFont val="Times New Roman"/>
        <family val="1"/>
        <charset val="204"/>
      </rPr>
      <t xml:space="preserve"> (по типу свадебный аттракцион, вращательное движение по кругу).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Диаметр без ограждения: не более 7 м
Ограждение: не менее допустимого по требованиям ГОСТ
Высота: не более 4,5 м
Количество посадочных мест: не более 17
Мощность: не более 5 кВт</t>
    </r>
  </si>
  <si>
    <r>
      <rPr>
        <b/>
        <sz val="11"/>
        <color theme="1"/>
        <rFont val="Times New Roman"/>
        <family val="1"/>
        <charset val="204"/>
      </rPr>
      <t>Аттракцион механизированный лодка</t>
    </r>
    <r>
      <rPr>
        <sz val="11"/>
        <color theme="1"/>
        <rFont val="Times New Roman"/>
        <family val="1"/>
        <charset val="204"/>
      </rPr>
      <t xml:space="preserve"> (по типу лодка викингов, маятниковое движение).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Длина без ограждения: не более 20 м
Ширина без ограждения: не более 8 м
Ограждение: не менее допустимого по требованиям ГОСТ
Угол подъема: не менее 50 градусов, не более 90 градусов
Высота: не более 13 м
Количество посадочных мест: не более 32, не менее 24
Мощность: не более 20 кВт</t>
    </r>
  </si>
  <si>
    <r>
      <rPr>
        <b/>
        <sz val="11"/>
        <color theme="1"/>
        <rFont val="Times New Roman"/>
        <family val="1"/>
        <charset val="204"/>
      </rPr>
      <t>Аттракцион механизированный детская катальная гора</t>
    </r>
    <r>
      <rPr>
        <sz val="11"/>
        <color theme="1"/>
        <rFont val="Times New Roman"/>
        <family val="1"/>
        <charset val="204"/>
      </rPr>
      <t xml:space="preserve"> (по типу "Гусеница", движение по треку). В комплектации со световым и звуковым оборудованием. Ограждение. Автоматическая система входа/выхода, фиксация посетителей, купе поезда оборудованы страховочными поручнями, образ поезда из стеклопластика. Соответствие требованиям безопасности в рамках действующего законодательства РФ с подтверждающимим документами. Бесфундаментный. Кабинка оператора, вокзал.
Длина без ограждения: не более 20 м
Ширина без ограждения: не более 10 м
Ограждение: не менее допустимого по требованиям ГОСТ
Максимальная высота трека: не более 1 м
Количество посадочных мест: не менее 8, кабинок не более 6
Мощность: не более 7,5 кВт</t>
    </r>
  </si>
  <si>
    <r>
      <rPr>
        <b/>
        <sz val="11"/>
        <color theme="1"/>
        <rFont val="Times New Roman"/>
        <family val="1"/>
        <charset val="204"/>
      </rPr>
      <t>Аттракционы механизированные детские</t>
    </r>
    <r>
      <rPr>
        <sz val="11"/>
        <color theme="1"/>
        <rFont val="Times New Roman"/>
        <family val="1"/>
        <charset val="204"/>
      </rPr>
      <t xml:space="preserve"> (по типу "детского колеса обозрения", качели, кабинки).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Бесфундаментные. Не менее двух аттракционов.
Общая площадь с ограждением: не более 100 кв.м
Ограждение: не менее допустимого по требованиям ГОСТ
Максимальная высота аттракционов: не более 7 м
Общая мощность: не более 7,5 кВт</t>
    </r>
  </si>
  <si>
    <t xml:space="preserve"> Управление экономики и анализа
 администрации муниципального образования
 городского округа "Сыктывкар"</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</si>
  <si>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</si>
  <si>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</si>
  <si>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</si>
  <si>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</si>
  <si>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</si>
  <si>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</si>
  <si>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</si>
  <si>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</si>
  <si>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</si>
  <si>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</si>
  <si>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</si>
  <si>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</si>
  <si>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</si>
  <si>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</si>
  <si>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</si>
  <si>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</si>
  <si>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</si>
  <si>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</si>
  <si>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</si>
  <si>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</si>
  <si>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</si>
  <si>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</si>
  <si>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</si>
  <si>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</si>
  <si>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</si>
  <si>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</si>
  <si>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</si>
  <si>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</si>
  <si>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</si>
  <si>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</si>
  <si>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</si>
  <si>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</si>
  <si>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</si>
  <si>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</si>
  <si>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</si>
  <si>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заявитель), подавшие заявку с приложением полного пакета документов в установленный срок.</t>
  </si>
  <si>
    <t>и безалкогольное кафе (павильон) по оказанию услуг общественного питания, общей</t>
  </si>
  <si>
    <t>- личных медицинских книжек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</si>
  <si>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информационной надписи (вывески) об Объекте;</t>
  </si>
  <si>
    <t>- свидетельства о праве размещения Объекта;</t>
  </si>
  <si>
    <t>- заверенные копии журналов, обеспечивающих учет выполнения требований по эксплуатации, а также техническому обслуживанию и ремонту аттракциона;</t>
  </si>
  <si>
    <t xml:space="preserve">- размещенных перед входом на аттракцион правил пользования аттракционом для посетителей,  информации об ограничениях пользования аттракционом по состоянию здоровья, возрасту, росту и весу, информационной таблички, содержащей сведения о дате последней ежегодной проверки с указанием организации, которая провела проверку, и о дате ближайшей ежегодной проверки; </t>
  </si>
  <si>
    <r>
      <t xml:space="preserve">2.3.12.      </t>
    </r>
    <r>
      <rPr>
        <sz val="12"/>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30-ти рабочих дней:</t>
    </r>
  </si>
  <si>
    <r>
      <t xml:space="preserve">2.3.13. </t>
    </r>
    <r>
      <rPr>
        <sz val="12"/>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</si>
  <si>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t>
    </r>
    <r>
      <rPr>
        <sz val="7"/>
        <rFont val="Times New Roman"/>
        <family val="1"/>
        <charset val="204"/>
      </rPr>
      <t xml:space="preserve">          </t>
    </r>
    <r>
      <rPr>
        <sz val="12"/>
        <rFont val="Times New Roman"/>
        <family val="1"/>
        <charset val="204"/>
      </rPr>
      <t>по соглашению сторон;</t>
    </r>
  </si>
  <si>
    <r>
      <t>-</t>
    </r>
    <r>
      <rPr>
        <sz val="7"/>
        <rFont val="Times New Roman"/>
        <family val="1"/>
        <charset val="204"/>
      </rPr>
      <t xml:space="preserve">          </t>
    </r>
    <r>
      <rPr>
        <sz val="12"/>
        <rFont val="Times New Roman"/>
        <family val="1"/>
        <charset val="204"/>
      </rPr>
      <t>в судебном порядке;</t>
    </r>
  </si>
  <si>
    <r>
      <t xml:space="preserve">3.2.5. </t>
    </r>
    <r>
      <rPr>
        <sz val="12"/>
        <rFont val="Times New Roman"/>
        <family val="1"/>
        <charset val="204"/>
      </rPr>
      <t xml:space="preserve"> 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</si>
  <si>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3.2.7.</t>
    </r>
    <r>
      <rPr>
        <sz val="12"/>
        <rFont val="Times New Roman"/>
        <family val="1"/>
        <charset val="204"/>
      </rPr>
      <t xml:space="preserve"> При необходимости проведения реконструкции Объекта или использования земельного участка, на котором расположен Объект, для муниципальных нужд;</t>
    </r>
  </si>
  <si>
    <r>
      <t xml:space="preserve">3.2.8.  </t>
    </r>
    <r>
      <rPr>
        <sz val="12"/>
        <rFont val="Times New Roman"/>
        <family val="1"/>
        <charset val="204"/>
      </rPr>
      <t>При принятии Администрацией решений о необходимости ремонта и (или) реконструкции,  строительства инженерных сетей,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</si>
  <si>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rPr>
        <b/>
        <sz val="12"/>
        <rFont val="Times New Roman"/>
        <family val="1"/>
        <charset val="204"/>
      </rPr>
      <t>3.3. </t>
    </r>
    <r>
      <rPr>
        <sz val="12"/>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</si>
  <si>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rFont val="Times New Roman"/>
        <family val="1"/>
        <charset val="204"/>
      </rPr>
      <t xml:space="preserve">            </t>
    </r>
    <r>
      <rPr>
        <sz val="12"/>
        <rFont val="Times New Roman"/>
        <family val="1"/>
        <charset val="204"/>
      </rPr>
      <t>В случае досрочного расторжения настоящего Договора на основании п.3.2.1-3.2.6 настоящего Договора денежные средства, оплаченные Организацией, возврату не подлежат.</t>
    </r>
  </si>
  <si>
    <r>
      <rPr>
        <b/>
        <sz val="12"/>
        <rFont val="Times New Roman"/>
        <family val="1"/>
        <charset val="204"/>
      </rPr>
      <t xml:space="preserve">3.5.  </t>
    </r>
    <r>
      <rPr>
        <sz val="12"/>
        <rFont val="Times New Roman"/>
        <family val="1"/>
        <charset val="204"/>
      </rPr>
      <t xml:space="preserve">В  случае досрочного расторжения настоящего Договора на основании п. 3.2.7-3.2.8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 
При отсутствии сводобных мест возмещается сумма платежей за право размещения Объекта, внесенная авансом на срок размещения позже даты обращения. 
В случае несогласия переместить Объект на свободное компенсационное место, плата не возмещается. </t>
    </r>
  </si>
  <si>
    <r>
      <t>6.</t>
    </r>
    <r>
      <rPr>
        <b/>
        <sz val="7"/>
        <rFont val="Times New Roman"/>
        <family val="1"/>
        <charset val="204"/>
      </rPr>
      <t xml:space="preserve">             </t>
    </r>
    <r>
      <rPr>
        <b/>
        <sz val="12"/>
        <rFont val="Times New Roman"/>
        <family val="1"/>
        <charset val="204"/>
      </rPr>
      <t>Прочие условия</t>
    </r>
  </si>
  <si>
    <r>
      <t xml:space="preserve">Приложение к Договору: 
- </t>
    </r>
    <r>
      <rPr>
        <sz val="12"/>
        <rFont val="Times New Roman"/>
        <family val="1"/>
        <charset val="204"/>
      </rPr>
      <t>график установки комплекса (с соответствующим расчетом и графиком оплаты).
- Схема размещения (п. 1.1.)</t>
    </r>
  </si>
  <si>
    <r>
      <t>7.</t>
    </r>
    <r>
      <rPr>
        <b/>
        <sz val="7"/>
        <rFont val="Times New Roman"/>
        <family val="1"/>
        <charset val="204"/>
      </rPr>
      <t xml:space="preserve">             </t>
    </r>
    <r>
      <rPr>
        <b/>
        <sz val="12"/>
        <rFont val="Times New Roman"/>
        <family val="1"/>
        <charset val="204"/>
      </rPr>
      <t>Юридические адреса и подписи сторон:</t>
    </r>
  </si>
  <si>
    <t xml:space="preserve">С победителем конкурса заключается договор на право размещения нестационарного торгового объекта (далее - Договор) (форма примерного Договора изложения в приложении к настоящему объявлению): по лоту №1 договор заключает МКП "Жилкомсервис". 
</t>
  </si>
  <si>
    <r>
      <rPr>
        <b/>
        <sz val="12"/>
        <rFont val="Times New Roman"/>
        <family val="1"/>
        <charset val="204"/>
      </rPr>
      <t xml:space="preserve">2.3.6.  </t>
    </r>
    <r>
      <rPr>
        <sz val="12"/>
        <rFont val="Times New Roman"/>
        <family val="1"/>
        <charset val="204"/>
      </rPr>
      <t>Приступить к эксплуатации Объекта после заключения договоров на санитарное  содержание  прилегающей  территории,  подключение  к источникам энергоснабжения,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Российской Федерации от 12.11.2016 № 1156 «Об обращении  с  твердыми  коммунальными  отходами  и  внесением  изменения  в постановление  Правительства  Российской  Федерации  от  25 августа 2008 г. № 641», на накопление и вывоз отходов не относящихся к ТКО, крупногабаритных отходов с терртории, на которой находится Объект.</t>
    </r>
  </si>
  <si>
    <r>
      <t xml:space="preserve"> -  производить  уборку  прилегающей  территории в постоянном режиме, не допускать  складирование  на  прилегающей  территории тары (в том числе, на крышах сооружений),   инвентаря,   листвы,   снега,   сброса  бытового  и строительного  мусора, производственных отходов, </t>
    </r>
    <r>
      <rPr>
        <sz val="12"/>
        <rFont val="Times New Roman"/>
        <family val="1"/>
        <charset val="204"/>
      </rPr>
      <t>в зимнее время производить уборку кровель от наледи и сосулек, уборку и вывоз снега;</t>
    </r>
  </si>
  <si>
    <t>- иных документов, являющихся обязательными для эксплуатации аттракционов, в случаях, когда указанное предусмотрено законодательством в отношении конкретного устанавливаемого аттрациона.</t>
  </si>
  <si>
    <t xml:space="preserve"> - со дня окончания срока действия настоящего Договора;</t>
  </si>
  <si>
    <r>
      <rPr>
        <b/>
        <sz val="12"/>
        <rFont val="Times New Roman"/>
        <family val="1"/>
        <charset val="204"/>
      </rPr>
      <t>2.4.1.</t>
    </r>
    <r>
      <rPr>
        <sz val="12"/>
        <rFont val="Times New Roman"/>
        <family val="1"/>
        <charset val="204"/>
      </rPr>
      <t xml:space="preserve"> Самостоятельно осуществлять работы по санитарному содержанию прилегающей территории. В этом случае Организация обязана предоставить МКП "Жилкомсервис" письменное обязательство на выполнение указанных работ.</t>
    </r>
  </si>
  <si>
    <r>
      <rPr>
        <b/>
        <sz val="12"/>
        <rFont val="Times New Roman"/>
        <family val="1"/>
        <charset val="204"/>
      </rPr>
      <t xml:space="preserve">3.2.1. </t>
    </r>
    <r>
      <rPr>
        <sz val="12"/>
        <rFont val="Times New Roman"/>
        <family val="1"/>
        <charset val="204"/>
      </rPr>
      <t xml:space="preserve"> Невнесения в установленный Договором срок платы по настоящему Договору, если просрочка платежа составляет более тридцати календарных дней;</t>
    </r>
  </si>
  <si>
    <r>
      <rPr>
        <b/>
        <sz val="12"/>
        <rFont val="Times New Roman"/>
        <family val="1"/>
        <charset val="204"/>
      </rPr>
      <t>5.3.</t>
    </r>
    <r>
      <rPr>
        <sz val="12"/>
        <rFont val="Times New Roman"/>
        <family val="1"/>
        <charset val="204"/>
      </rPr>
      <t> Невыполнение условий пункта 5.2 настоящего Договора лишает сторону права ссылаться на форс-мажорные обстоятельства при невыполнении обязательств по настоящему Договору.</t>
    </r>
  </si>
  <si>
    <r>
      <rPr>
        <sz val="12"/>
        <rFont val="Times New Roman"/>
        <family val="1"/>
        <charset val="204"/>
      </rPr>
      <t>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_________________/А.В. Капп/</t>
    </r>
    <r>
      <rPr>
        <sz val="14"/>
        <rFont val="Times New Roman"/>
        <family val="1"/>
        <charset val="204"/>
      </rPr>
      <t xml:space="preserve">
</t>
    </r>
  </si>
  <si>
    <r>
      <rPr>
        <b/>
        <sz val="12"/>
        <rFont val="Times New Roman"/>
        <family val="1"/>
        <charset val="204"/>
      </rPr>
      <t>2.3.3.</t>
    </r>
    <r>
      <rPr>
        <sz val="12"/>
        <rFont val="Times New Roman"/>
        <family val="1"/>
        <charset val="204"/>
      </rPr>
      <t xml:space="preserve"> При размещении аттракционов соблюдать установленные Конкурсной документацией требования к техническим характеристикам объектов. 
</t>
    </r>
  </si>
  <si>
    <t>- осуществить покос травы, борщивика, содержание территории согласно правилам содержания зеленых насаждений, утвержденных решением Совета МО ГО «Сыктывкар» от 16.11.2010 № 35/11-600;</t>
  </si>
  <si>
    <t xml:space="preserve"> - со дня прекращения действия настоящего Договора в случае досрочного расторжения Договора по инициативе МКП "Жилкомсервис" в соответствии с пунктом 3.2 настоящего Договора, либо в случае расторжения Договора по соглашению сторон.</t>
  </si>
  <si>
    <r>
      <t>-</t>
    </r>
    <r>
      <rPr>
        <sz val="7"/>
        <rFont val="Times New Roman"/>
        <family val="1"/>
        <charset val="204"/>
      </rPr>
      <t xml:space="preserve">          </t>
    </r>
    <r>
      <rPr>
        <sz val="12"/>
        <rFont val="Times New Roman"/>
        <family val="1"/>
        <charset val="204"/>
      </rPr>
      <t xml:space="preserve">в связи с односторонним отказом стороны от исполнения обязательств, предусмотренных настоящим Договором в соответствии с законодательством Российской Федерации и настоящим Договором. </t>
    </r>
  </si>
  <si>
    <r>
      <rPr>
        <b/>
        <sz val="12"/>
        <rFont val="Times New Roman"/>
        <family val="1"/>
        <charset val="204"/>
      </rPr>
      <t>3.2.2.</t>
    </r>
    <r>
      <rPr>
        <sz val="12"/>
        <rFont val="Times New Roman"/>
        <family val="1"/>
        <charset val="204"/>
      </rPr>
      <t xml:space="preserve"> Нарушения обязательств, предусмотренных пунктом 2.3.1 - 2.3.10 Договора, за правонарушения в области торговли, содержания территорий, а также в сфере благоустройства и неустранения в срок нарушений, выявленных надзорными органами;</t>
    </r>
  </si>
  <si>
    <r>
      <t xml:space="preserve">3.2.3. </t>
    </r>
    <r>
      <rPr>
        <sz val="12"/>
        <rFont val="Times New Roman"/>
        <family val="1"/>
        <charset val="204"/>
      </rPr>
      <t>При несоответствии внешнего вида фактически размещенного Объекта и прилегающей территории и других фактов условиям настоящего Договора, выявленном в ходе проверки МКП "Жилкомсервис";</t>
    </r>
  </si>
  <si>
    <t>Прочие:
Договор, плата по договору</t>
  </si>
  <si>
    <t>Технадзор</t>
  </si>
  <si>
    <t>Размещение дополнительных элементов</t>
  </si>
  <si>
    <t>СПРАВОЧНО</t>
  </si>
  <si>
    <t>СанПин доступность</t>
  </si>
  <si>
    <t>Наличие ограничений на месте размещения комплекса аттракционов</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</si>
  <si>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МКП "Жилкомсервис"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</si>
  <si>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Назначение платежа: плата за право размещения комплекса аттракционов.
</t>
  </si>
  <si>
    <t xml:space="preserve">Комплекс аттракционов в парке им. Кирова. Размещение круглогодичное. Срок, на который заключается договор на право размещения нестационарного торгового объекта - с 01.05.2026 по 30.04.2040. Комплекс состоит из объектов, указанных на листе "Лот № 1".
</t>
  </si>
  <si>
    <t>В конкурсе не могут принимать участие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 имеющие неисполненную задолженность:
-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
-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</si>
  <si>
    <t>г. Сыктывкар                                                                                                ___________2026 г.</t>
  </si>
  <si>
    <t>согласно ситуационной схеме (приложение к настоящему Договору) на срок с 01.05.2026 по 30.04.2040 года.</t>
  </si>
  <si>
    <t>Аттракцион механизированный детский</t>
  </si>
  <si>
    <t xml:space="preserve">Управление экономики и анализа администрации МО ГО «Сыктывкар», тел. 294-165, 294-180, 294-122, 77-77-33; ул. Бабушкина, 22 каб. 631,632 </t>
  </si>
  <si>
    <t>Величина повышения начальной (минимальной) цены договора (лота) 
("шаг аукциона", 5%) 
(без учета НДС**)</t>
  </si>
  <si>
    <r>
      <t xml:space="preserve"> Шаг аукциона от цены, рассчитанной с учетом размеров аттракционов 
</t>
    </r>
    <r>
      <rPr>
        <i/>
        <sz val="12"/>
        <rFont val="Times New Roman"/>
        <family val="1"/>
        <charset val="204"/>
      </rPr>
      <t>(приводится для удобства и разумного отношения к конкурсу) 
(без учета НДС**)</t>
    </r>
  </si>
  <si>
    <r>
      <t xml:space="preserve">Начальная (минимальная) цена лота при размещения всего комплекса на полный период срока действия договора исходя из </t>
    </r>
    <r>
      <rPr>
        <b/>
        <sz val="12"/>
        <rFont val="Times New Roman"/>
        <family val="1"/>
        <charset val="204"/>
      </rPr>
      <t>базовых площадей</t>
    </r>
    <r>
      <rPr>
        <sz val="12"/>
        <rFont val="Times New Roman"/>
        <family val="1"/>
        <charset val="204"/>
      </rPr>
      <t>* 
(без учета НДС**)</t>
    </r>
  </si>
  <si>
    <r>
      <t xml:space="preserve">Цена лота при размещения всего комплекса на полный период срока действия договора, рассчитанная исходя из заявленных в объявлении </t>
    </r>
    <r>
      <rPr>
        <b/>
        <sz val="12"/>
        <rFont val="Times New Roman"/>
        <family val="1"/>
        <charset val="204"/>
      </rPr>
      <t>максимальных площадей</t>
    </r>
    <r>
      <rPr>
        <sz val="12"/>
        <rFont val="Times New Roman"/>
        <family val="1"/>
        <charset val="204"/>
      </rPr>
      <t xml:space="preserve">  
(без учета НДС**)</t>
    </r>
  </si>
  <si>
    <t>К сезон</t>
  </si>
  <si>
    <t>К1</t>
  </si>
  <si>
    <t>К2</t>
  </si>
  <si>
    <t>Максимальная площадь, 
кв.м.</t>
  </si>
  <si>
    <t>Базовая площадь, 
кв.м.</t>
  </si>
  <si>
    <t>К инфл</t>
  </si>
  <si>
    <t>№ объекта</t>
  </si>
  <si>
    <t>К ассорт 
Базовый размер за 1 место, 
в рублях</t>
  </si>
  <si>
    <t>2026-2040 - 4% ежегодно</t>
  </si>
  <si>
    <t>2023 - 8,33%, 2024 - 11,52%, 2025 - 9,3%, 
2026-2040 - 4% ежегодно</t>
  </si>
  <si>
    <t>К3</t>
  </si>
  <si>
    <t xml:space="preserve">I год - 0
II год - 0,2
III год - 0,4
IV год - 0,6
V год - 0,8
VI год и последующие - 1 </t>
  </si>
  <si>
    <t>I</t>
  </si>
  <si>
    <t>II</t>
  </si>
  <si>
    <t>III</t>
  </si>
  <si>
    <t>IV</t>
  </si>
  <si>
    <t>V</t>
  </si>
  <si>
    <t>VI</t>
  </si>
  <si>
    <t>VII</t>
  </si>
  <si>
    <t>VIII</t>
  </si>
  <si>
    <t>IX</t>
  </si>
  <si>
    <t>X</t>
  </si>
  <si>
    <t>XI</t>
  </si>
  <si>
    <t>XII</t>
  </si>
  <si>
    <t>XIII</t>
  </si>
  <si>
    <t>XIV</t>
  </si>
  <si>
    <t>XV</t>
  </si>
  <si>
    <t>Всего</t>
  </si>
  <si>
    <t>Дни</t>
  </si>
  <si>
    <t>Срок размещения</t>
  </si>
  <si>
    <t xml:space="preserve">S = (К ассорт x К сезон x К1 x К2) x К инфл x К3
</t>
  </si>
  <si>
    <t>ежегодный</t>
  </si>
  <si>
    <t>для аттракционов</t>
  </si>
  <si>
    <t>для кафе</t>
  </si>
  <si>
    <t>нараст. итогом</t>
  </si>
  <si>
    <t>в году</t>
  </si>
  <si>
    <t>размещения</t>
  </si>
  <si>
    <t>-</t>
  </si>
  <si>
    <t>ВСЕГО</t>
  </si>
  <si>
    <t>в случае применения К3</t>
  </si>
  <si>
    <t>НДС (22%)</t>
  </si>
  <si>
    <r>
      <rPr>
        <sz val="12"/>
        <rFont val="Times New Roman"/>
        <family val="1"/>
        <charset val="204"/>
      </rPr>
      <t xml:space="preserve">Справочно: </t>
    </r>
    <r>
      <rPr>
        <sz val="12"/>
        <color theme="1"/>
        <rFont val="Times New Roman"/>
        <family val="1"/>
        <charset val="204"/>
      </rPr>
      <t xml:space="preserve">Цена лота за 14 лет размещения, рассчитанная </t>
    </r>
    <r>
      <rPr>
        <b/>
        <sz val="12"/>
        <color theme="1"/>
        <rFont val="Times New Roman"/>
        <family val="1"/>
        <charset val="204"/>
      </rPr>
      <t>исходя из заявленных в объявлении максимальных площадей</t>
    </r>
    <r>
      <rPr>
        <sz val="12"/>
        <color theme="1"/>
        <rFont val="Times New Roman"/>
        <family val="1"/>
        <charset val="204"/>
      </rPr>
      <t xml:space="preserve"> 
</t>
    </r>
  </si>
  <si>
    <t>Дата платежа</t>
  </si>
  <si>
    <t>до</t>
  </si>
  <si>
    <t>Сумма платежа расчетная</t>
  </si>
  <si>
    <t>(равные ежегодные платежи)</t>
  </si>
  <si>
    <t xml:space="preserve">сумма </t>
  </si>
  <si>
    <t>с учетом НДС</t>
  </si>
  <si>
    <t>Присоединение к коммуникациям</t>
  </si>
  <si>
    <t xml:space="preserve">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размер платы может быть уменьшен на сумму затрат, понесенных хозяйствующим субъектом, заключившим договор на право размещения нестационарного торгового объекта, в связи с проведением работ по оснащению такими элементами в рамках проводимого благоустройства территории.
Техническое присоединение к сетям инженерных коммуникаций возможно с соблюдением Правил благоустройства МО ГО «Сыктывкар». Рассмотрение вопроса об уменьшении размера платы на право размещения нестационарного торгового объекта 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осуществляется администрацией МО ГО "Сыктывкар" на основании заявления субъекта, направленного в произвольной форме после окончания работ по техническому присоединению, при наличии документов, подтверждающих расходы и ввод в эксплуатацию элементов тех присоединения.
</t>
  </si>
  <si>
    <r>
      <rPr>
        <b/>
        <sz val="12"/>
        <rFont val="Times New Roman"/>
        <family val="1"/>
        <charset val="204"/>
      </rPr>
      <t xml:space="preserve">2.3.5. </t>
    </r>
    <r>
      <rPr>
        <sz val="12"/>
        <rFont val="Times New Roman"/>
        <family val="1"/>
        <charset val="204"/>
      </rPr>
      <t>Обеспечить работу безалкогольного кафе (павильона)</t>
    </r>
    <r>
      <rPr>
        <b/>
        <sz val="12"/>
        <rFont val="Times New Roman"/>
        <family val="1"/>
        <charset val="204"/>
      </rPr>
      <t xml:space="preserve"> </t>
    </r>
    <r>
      <rPr>
        <sz val="12"/>
        <rFont val="Times New Roman"/>
        <family val="1"/>
        <charset val="204"/>
      </rPr>
      <t>по оказанию услуг общестенного питания с соблюдением норм и требований к объектам общественного питания, без реализации алкогольных и энергетических напитков  (включая нелицензируемые), а также обеспечить входную группу в павильон доступом для маломобильных групп населения, граждан, управляющих детской коляской.
Допускается размещение стоек, посадочных мест, столов (внутри помещения) - с соблюдением СанПинов, установленных для объектов общественного питания.</t>
    </r>
  </si>
  <si>
    <t>- не препятствовать проведению общегородских (праздничных) мероприятий (при необходимости);
- не допускать размещение на территории Объекта несогласованных элементов, малых архитектурных форм, мебели, рекламных материалов.</t>
  </si>
  <si>
    <r>
      <rPr>
        <b/>
        <sz val="12"/>
        <rFont val="Times New Roman"/>
        <family val="1"/>
        <charset val="204"/>
      </rPr>
      <t>2.1.5.</t>
    </r>
    <r>
      <rPr>
        <sz val="12"/>
        <rFont val="Times New Roman"/>
        <family val="1"/>
        <charset val="204"/>
      </rPr>
      <t xml:space="preserve"> В случае согласования ходатайства Организации с целью размещения отдельных объектов аттракционного комплекса о проведении работ по демонтажу имеющейся на земельном участке бетонной подушки, письменно уведомлять о проводимых работах администрацию МО ГО «Сыктывкар» (далее - Администрация) не позднее 3 рабочих дней до начала проведения работ. 
</t>
    </r>
    <r>
      <rPr>
        <b/>
        <sz val="12"/>
        <rFont val="Times New Roman"/>
        <family val="1"/>
        <charset val="204"/>
      </rPr>
      <t>2.1.6.</t>
    </r>
    <r>
      <rPr>
        <sz val="12"/>
        <rFont val="Times New Roman"/>
        <family val="1"/>
        <charset val="204"/>
      </rPr>
      <t xml:space="preserve"> Производить проверку документов и работ на предмет их соответствия документам и работам, которые могут быть приняты для зачета части платы за размещение Объекта.</t>
    </r>
  </si>
  <si>
    <r>
      <rPr>
        <b/>
        <sz val="12"/>
        <rFont val="Times New Roman"/>
        <family val="1"/>
        <charset val="204"/>
      </rPr>
      <t>2.3.10.</t>
    </r>
    <r>
      <rPr>
        <sz val="12"/>
        <rFont val="Times New Roman"/>
        <family val="1"/>
        <charset val="204"/>
      </rPr>
      <t xml:space="preserve"> Обеспечить постоянное наличие на Объекте: средств для измерения роста и веса посетителей; размещенных рядом с пультом аттракциона табличек, содержащих сведения об основных технических характеристиках аттракциона;  схем загрузки аттракциона пассажирами; медицинских аптечек; размещенных необходимых эвакуационных знаков; плана и информации о мероприятиях по эвакуации пассажиров с большой высоты или из кресел со значительным наклоном по отношению к земле; средств эвакуации пассажиров из пассажирских модулей (если это предусмотрено эксплуатационными документами); предусмотренных эксплуатационными документами ограждений и иных средств, исключающих свободный доступ посетителей в опасные зоны во время работы аттракциона и вне его работы; установленных на площадке аттракциона приборов для измерения силы ветра и температуры окружающего воздуха.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r>
  </si>
  <si>
    <r>
      <t xml:space="preserve">Начальная (минимальная) цена лота при размещения всего комплекса на полный период срока действия договора 
(с 01.05.2026 по 30.04.2040) 
</t>
    </r>
    <r>
      <rPr>
        <b/>
        <sz val="12"/>
        <color theme="1"/>
        <rFont val="Times New Roman"/>
        <family val="1"/>
        <charset val="204"/>
      </rPr>
      <t>исходя из базовых площадей</t>
    </r>
  </si>
  <si>
    <r>
      <t>Заявка принимается Организатором и регистрируется только с приложением следующих документов (по описи):
- выписки из Единого государственного реестра юридических лиц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документов, подтверждающих полномочия лица на осуществление действий от имени участника конкурса:
      для юридического лица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для индивидуального предпринимателя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для физического лица,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справки об исполнении налогоплательщиком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справки о состоянии расчетов (доходах) по налогу на профессиональный доход физического лица,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 проекта (эскиза) НТО (с указанием внешнего вида, размеров НТО, возрастной группы по каждому аттракциону, плана-схемы, предполагаемого размещения объекта с указанием границ и расстояний до ближайших зданий (строений).
- предложения по благоустройству прилегающей территории;
- предложения по срокам установки НТО.
Факсимильные подписи, подчистки и исправления в заявке и прилагаемых к ней документах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К заявке может быть приложено предложение по благоустройству общественной территории (парка им. С.М. Кирова) в целом и /или предложение по созданию условий безопасности пребывания граждан в парке, согласованное администрацией МО ГО "Сыктывкар", для зачета части платы за размещение НТО.</t>
    </r>
    <r>
      <rPr>
        <sz val="12"/>
        <color rgb="FF0070C0"/>
        <rFont val="Times New Roman"/>
        <family val="1"/>
        <charset val="204"/>
      </rPr>
      <t xml:space="preserve">  </t>
    </r>
    <r>
      <rPr>
        <sz val="12"/>
        <rFont val="Times New Roman"/>
        <family val="1"/>
        <charset val="204"/>
      </rPr>
      <t xml:space="preserve">                                                                                                                                                                                                                                                                                                                                                                  
</t>
    </r>
  </si>
  <si>
    <t xml:space="preserve">Дополнительно между аттракционами допускается размещение без взимания дополнительной платы объекта  (холодильника) для реализации мороженного, прохладительных напитков, питьевой воды/кваса в изометрической емкости/выпечных изделий в промышленной упаковке, услуг по аквагриму, портретированию, спортивный батут до 4 м в диаметре, сервис по надуванию шаров, иное оборудование и иные НТО - в случае, если объекты, указанные в лоте,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НТО.
</t>
  </si>
  <si>
    <t xml:space="preserve">Объект общественного питания (детское кафе), входящий в комплекс аттракционов, должен реализовывать исключительно безалкогольные напитки (запрещается реализация энергетических напитков), предназначен для входа посетителей внутрь, с обеспечением доступа в объект маломобильных групп граждан и людей, управляющих детской и/или инвалидной коляской. Допускается размещение стоек, посадочных мест, столов - с соблюдением норм, установленных для объектов общественного питания. Допускается размещение летнего посадочного зала в составе детского кафе - при соблюдении требований к максимально возможной площади объекта, установленной конкурсной документацией. Внешний вид помещения, внутреннего интерьера, мебели летнего посадочного зала согласовывается с главным архитектором администрации МО ГО "Сыктывкар"
</t>
  </si>
  <si>
    <t>*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объектов (25 кв.м для аттракционов, 8 кв.м для кафе), цена договора должна быть скорректирована на фактическую площадь пропорционально. Цена с учетом пересчета в соответствии с заявленными в объявлении максимальными площадями отражена в столбце "Цена лота за период (периоды) размещения, рассчитанная исходя из заявленных в объявлении площадей" (без НДС).</t>
  </si>
  <si>
    <t xml:space="preserve">Субъект, получивший право на размещение НТО, заключает договор с МКП "Жилкомсервис". Плата рассчитывается от итоговой платы за право размещения НТО, сформировавшейся по итогам конкурса, скорректированной на заявленную площадь пропорционально базовому размеру. 
Пример расчета платы по максимальным площадям представлен на странице "График установки и расчет стоимости комплекса". 
Контроль за сроками начала проведения работ по установке объектов и внесением платы за размещение НТО возлагается на МКП "Жилкомсервис".
Субъект, получивший право на размещение НТО,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
Плата может быть пересчитана в случае изменения периодичности размещения (установки) объектов по фактическим датам их размещения в пределах сроков, установленных договором. Крайние сроки размещения объектов, предусмотренные условиями конкурса, не пересматриваются. 
</t>
  </si>
  <si>
    <r>
      <t xml:space="preserve">Победитель конкурса обеспечивает размещение аттракционов в соответствии с действующими в РФ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(в т.ч. постановление Правительства РФ от 30.12.2019 № 1939 "Об утверждении Правил государственной регистрации аттракционов", Постановление Правительства РФ от 20.12.2019 № 1732 "Об утверждении требований к техническому состоянию и эксплуатации аттракционов"), самостоятельно проводит работу по согласованию комплекса аттракционов с контролирующими и надзорными органами (Служба Республики Коми технического надзора (контроля)), проводит согласовательную работу по вводу комплекса в эксплуатацию, несет ответственность за эксплуатационную фазу, а также при возникновении несчастных случаев при эксплуатации аттракционов. 
Не могут быть установлены технические неисправные аттракционы, а также аттракционы, ранее бывшие в употреблении, в ремонте. 
Описание и приведенный внешний вид аттракционов примерные: при выборе конкретного аттракциона победитель конкурса соблюдает установленные требования к техническим характеристикам объектов.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r>
    <r>
      <rPr>
        <u/>
        <sz val="12"/>
        <rFont val="Times New Roman"/>
        <family val="1"/>
        <charset val="204"/>
      </rPr>
      <t/>
    </r>
  </si>
  <si>
    <t>Территория комплекса должна быть благоустроена, в том числе может быть огорожена забором, внешний вид которого установлен администрацией МО ГО "Сыктывкар" и/или согласован с главным архитектором МО ГО "Сыктывкара". При этом, огражденная территория должна иметь не менее двух входов, а также должен быть обеспечен свободный доступ посетителей парка на огражденную территорию (за исключением огражденных опасных зон внутри или снаружи аттракционов, предусмотренных техническими требованиями). 
Внешний вид ограждений, предусмотренных техническими требованиями к аттракционам, малые архитектурные формы и иные объекты благоустройства должны быть оформлены в единой концепции, согласованной с главным архитектором МО ГО "Сыктывкар".
В весенне - осенний период территория аттракционного комплекса должна быть озеленена, по возможности оформлена цветами, содержание которых возлагается на собственника аттракционного комплекса. Не допускается размещение малых архитектурных форм на территории комплекса аттракционов, в том числе для использования персоналом, обслуживающим комплекс (в т.ч. пластиковые столы и стулья, пепельницы, кулеры с водой и иное), не согласованных администрацией МО ГО "Сыктывкар".</t>
  </si>
  <si>
    <t xml:space="preserve">Размещение НТО на территории МО ГО "Сыктывкар" регулируют постановления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 Совета МО ГО "Сыктывкар" от 30.05.2024 № 31/2024-447 "Об утверждении Правил благоустройства муниципального образования городского округа "Сыктывкар"                                                                                                                                               </t>
  </si>
  <si>
    <t>2. Права и обязанности сторон</t>
  </si>
  <si>
    <t>1. Предмет Договора</t>
  </si>
  <si>
    <r>
      <t xml:space="preserve">   Муниципальное казенное предприятие муниципального образования городского округа «Сыктывкар» "Жилкомсервис"</t>
    </r>
    <r>
      <rPr>
        <sz val="12"/>
        <rFont val="Times New Roman"/>
        <family val="1"/>
        <charset val="204"/>
      </rPr>
      <t xml:space="preserve">, именуемая в дальнейшем МКП "Жилкомсервис", в лице ________________________________, действующего на основании Устава, с одной стороны, 
   и </t>
    </r>
    <r>
      <rPr>
        <b/>
        <sz val="12"/>
        <rFont val="Times New Roman"/>
        <family val="1"/>
        <charset val="204"/>
      </rPr>
      <t>_______________________________________________,</t>
    </r>
    <r>
      <rPr>
        <sz val="12"/>
        <rFont val="Times New Roman"/>
        <family val="1"/>
        <charset val="204"/>
      </rPr>
      <t xml:space="preserve">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</si>
  <si>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 xml:space="preserve">         </t>
    </r>
    <r>
      <rPr>
        <sz val="10"/>
        <rFont val="Times New Roman"/>
        <family val="1"/>
        <charset val="204"/>
      </rPr>
      <t xml:space="preserve">          (наименование объекта оказания услуг)</t>
    </r>
  </si>
  <si>
    <r>
      <t xml:space="preserve">     </t>
    </r>
    <r>
      <rPr>
        <sz val="10"/>
        <rFont val="Times New Roman"/>
        <family val="1"/>
        <charset val="204"/>
      </rPr>
      <t xml:space="preserve">           (место расположения объекта)</t>
    </r>
  </si>
  <si>
    <r>
      <t xml:space="preserve">             </t>
    </r>
    <r>
      <rPr>
        <sz val="10"/>
        <rFont val="Times New Roman"/>
        <family val="1"/>
        <charset val="204"/>
      </rPr>
      <t xml:space="preserve">     (реализуемая продукция)</t>
    </r>
  </si>
  <si>
    <r>
      <t>2.1.2.  </t>
    </r>
    <r>
      <rPr>
        <sz val="12"/>
        <rFont val="Times New Roman"/>
        <family val="1"/>
        <charset val="204"/>
      </rPr>
      <t>Назначить ответственное лицо по взаимодействию с Организацией по вопросам установки и эксплуатации Объекта.</t>
    </r>
    <r>
      <rPr>
        <b/>
        <sz val="12"/>
        <rFont val="Times New Roman"/>
        <family val="1"/>
        <charset val="204"/>
      </rPr>
      <t xml:space="preserve">    
2.1.3. </t>
    </r>
    <r>
      <rPr>
        <sz val="12"/>
        <rFont val="Times New Roman"/>
        <family val="1"/>
        <charset val="204"/>
      </rPr>
      <t xml:space="preserve">Обеспечить методическую и организационную помощь в вопросах предоставления услуг населению. </t>
    </r>
  </si>
  <si>
    <r>
      <t xml:space="preserve">2.1.4. </t>
    </r>
    <r>
      <rPr>
        <sz val="12"/>
        <rFont val="Times New Roman"/>
        <family val="1"/>
        <charset val="204"/>
      </rPr>
      <t>Осуществлять контроль за сроками проведения работ по установке и эксплуатации Объекта, внесения платы за размещение Объекта, соблюдения условий настоящего Договора.</t>
    </r>
  </si>
  <si>
    <r>
      <rPr>
        <b/>
        <sz val="12"/>
        <rFont val="Times New Roman"/>
        <family val="1"/>
        <charset val="204"/>
      </rPr>
      <t>2.2.</t>
    </r>
    <r>
      <rPr>
        <sz val="12"/>
        <rFont val="Times New Roman"/>
        <family val="1"/>
        <charset val="204"/>
      </rPr>
      <t> МКП "Жилкомсервис" имеет право:</t>
    </r>
  </si>
  <si>
    <r>
      <rPr>
        <b/>
        <sz val="12"/>
        <rFont val="Times New Roman"/>
        <family val="1"/>
        <charset val="204"/>
      </rPr>
      <t>2.1.7.</t>
    </r>
    <r>
      <rPr>
        <sz val="12"/>
        <rFont val="Times New Roman"/>
        <family val="1"/>
        <charset val="204"/>
      </rPr>
      <t xml:space="preserve"> В случае изменения поэтапного размещения (установки) Объекта, предусмотренного п. 2.3.1 настоящего Договора, согласовывать с Администрацией указанные изменения в течение 10 рабочих дней до предварительного согласования изменений Организации.</t>
    </r>
  </si>
  <si>
    <r>
      <t>2.2.1. </t>
    </r>
    <r>
      <rPr>
        <sz val="12"/>
        <rFont val="Times New Roman"/>
        <family val="1"/>
        <charset val="204"/>
      </rPr>
      <t>Проводить регулярные проверки на соответствие фактически размещенного Объекта и проведенного благоустройства прилегающей территории, других условий, требованиям, установленным Конкурсной документацией. Результаты проверок оформляются актом и фиксируются посредством фото- или видеосъёмки, иными установленными  способами, о чем в акте должна быть сделана соответствующая запись.</t>
    </r>
  </si>
  <si>
    <r>
      <t>2.2.2. </t>
    </r>
    <r>
      <rPr>
        <sz val="12"/>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</si>
  <si>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rPr>
        <b/>
        <sz val="12"/>
        <rFont val="Times New Roman"/>
        <family val="1"/>
        <charset val="204"/>
      </rPr>
      <t>2.3.</t>
    </r>
    <r>
      <rPr>
        <sz val="12"/>
        <rFont val="Times New Roman"/>
        <family val="1"/>
        <charset val="204"/>
      </rPr>
      <t> Организация обязуется:</t>
    </r>
  </si>
  <si>
    <r>
      <rPr>
        <b/>
        <sz val="12"/>
        <rFont val="Times New Roman"/>
        <family val="1"/>
        <charset val="204"/>
      </rPr>
      <t>2.1.</t>
    </r>
    <r>
      <rPr>
        <sz val="12"/>
        <rFont val="Times New Roman"/>
        <family val="1"/>
        <charset val="204"/>
      </rPr>
      <t> МКП "Жилкомсервис" обязуется:</t>
    </r>
  </si>
  <si>
    <t>Этапность размещения (установки) Объекта в рамках настоящего Договора может быть изменена по предварительному согласованию с МКП «Жилкомсервис» с соблюдением установленных конкурсной документацией промежуточных сроков размещения (установки) минимального количества размещаемых объектов.</t>
  </si>
  <si>
    <r>
      <rPr>
        <b/>
        <sz val="12"/>
        <rFont val="Times New Roman"/>
        <family val="1"/>
        <charset val="204"/>
      </rPr>
      <t>2.3.4.</t>
    </r>
    <r>
      <rPr>
        <sz val="12"/>
        <rFont val="Times New Roman"/>
        <family val="1"/>
        <charset val="204"/>
      </rPr>
      <t xml:space="preserve"> В случае демонтажа располагающейся на земельном участке бетонной подушки  для размещения отдельных объектов аттракционного комплекса, вопрос демонтажа согласовать с МКП «Жилкомсервис» за 20 дней до начала демонтажа, путем направления в МКП «Жилкомсервис» соответствующего ходатайства с описанием площади демонтируемой подушки, перечня земляных работ, которые будут проведены. Работы по подключению к электрическим сетям, способы подключения, сроки проведения работ должны быть согласованы с МКП «Жилкомсервис» в течение 5 дней. При демонтаже, монтаже и обслуживании объектов, при котором потребуется  завоз оборудования и осуществление погрузочно-разгрузочных работ, Организация не позднее чем за 5 дней до проведения работ получает согласие МКП «Жилкомсервис» на их проведение.</t>
    </r>
  </si>
  <si>
    <t>- журнала учета мероприятий по контролю за торговым объектом;</t>
  </si>
  <si>
    <t>- копии настоящего Договора на право размещения нестационарного торгового объекта и договора на вывоз мусора;</t>
  </si>
  <si>
    <r>
      <rPr>
        <b/>
        <sz val="12"/>
        <rFont val="Times New Roman"/>
        <family val="1"/>
        <charset val="204"/>
      </rPr>
      <t>2.3.11.</t>
    </r>
    <r>
      <rPr>
        <sz val="12"/>
        <rFont val="Times New Roman"/>
        <family val="1"/>
        <charset val="204"/>
      </rPr>
      <t xml:space="preserve"> Своевременно, не позднее 5-ти рабочих дней со дня наступления обязательства оплаты по условиям Договора перечислять плату за право размещения нестационарного торгового объекта на территории МО ГО «Сыктывкар» (расчет-график в приложении к настоящему договору) по следующим реквизитам:
</t>
    </r>
    <r>
      <rPr>
        <i/>
        <sz val="12"/>
        <rFont val="Times New Roman"/>
        <family val="1"/>
        <charset val="204"/>
      </rPr>
      <t>Получатель: МКП «Жилкомсервис»
Коми Отделение № 8617 ПАО Сбербанк г. Сыктывкар 
БИК   048702640
р/сч    40703810028000097630
к/сч    30101810400000000640
НДС победителем конкурса оплачивается сверх рассчитанной исходя из фактической площади объекта итоговой платы.</t>
    </r>
    <r>
      <rPr>
        <sz val="12"/>
        <rFont val="Times New Roman"/>
        <family val="1"/>
        <charset val="204"/>
      </rPr>
      <t xml:space="preserve">
</t>
    </r>
  </si>
  <si>
    <r>
      <t xml:space="preserve">2.3.14. </t>
    </r>
    <r>
      <rPr>
        <sz val="12"/>
        <rFont val="Times New Roman"/>
        <family val="1"/>
        <charset val="204"/>
      </rPr>
      <t>В весенне - осенний период осуществлять озеленение территории аттракционного комплекса, по возможности оформлять цветами, содержать указанные зеленные насаждения и цветы. Не допускать размещение</t>
    </r>
    <r>
      <rPr>
        <sz val="12"/>
        <rFont val="Times New Roman"/>
        <family val="1"/>
        <charset val="204"/>
      </rPr>
      <t>малых архитектурных форм на территории комплекса аттрационов, в том числе для использования персоналом, обслуживающим комплекс (в т.ч. пластиковые столы и стулья, пепельницы, кулеры с водой и иное), не согласованные с администрацией МО ГО "Сыктывкар".</t>
    </r>
  </si>
  <si>
    <r>
      <rPr>
        <b/>
        <sz val="12"/>
        <rFont val="Times New Roman"/>
        <family val="1"/>
        <charset val="204"/>
      </rPr>
      <t>2.4.</t>
    </r>
    <r>
      <rPr>
        <sz val="12"/>
        <rFont val="Times New Roman"/>
        <family val="1"/>
        <charset val="204"/>
      </rPr>
      <t> Организация имеет право:</t>
    </r>
  </si>
  <si>
    <r>
      <rPr>
        <b/>
        <sz val="12"/>
        <rFont val="Times New Roman"/>
        <family val="1"/>
        <charset val="204"/>
      </rPr>
      <t>2.4.3.</t>
    </r>
    <r>
      <rPr>
        <sz val="12"/>
        <rFont val="Times New Roman"/>
        <family val="1"/>
        <charset val="204"/>
      </rPr>
      <t xml:space="preserve"> Предъявить к зачету в счет части платы за право размещения Объекта затраты, предусмотренные пунктами 4.1, 4.2 Порядка определения платы за право размещения нестационарных торговых объектов на территории муниципального образования городского округа «Сыктывкар», утвержденного Решением Совета МО ГО «Сыктывкар» от 27.04.2012 № 08/2012-153.</t>
    </r>
  </si>
  <si>
    <r>
      <rPr>
        <b/>
        <sz val="12"/>
        <rFont val="Times New Roman"/>
        <family val="1"/>
        <charset val="204"/>
      </rPr>
      <t>2.4.4</t>
    </r>
    <r>
      <rPr>
        <sz val="12"/>
        <rFont val="Times New Roman"/>
        <family val="1"/>
        <charset val="204"/>
      </rPr>
      <t xml:space="preserve">. Разместить в составе безалкогольного кафе летний посадочный зал  - при соблюдении требований к максимально возможной площади безалкогольного кафе. При этом, внешний вид помещения, внутренного интерьера, мебели летнего посадочного зала согласовывается с главным архитектором администрации МО ГО "Сыктывкар" до его их размещения (на этапе проекта летного зала). </t>
    </r>
  </si>
  <si>
    <r>
      <rPr>
        <b/>
        <sz val="12"/>
        <rFont val="Times New Roman"/>
        <family val="1"/>
        <charset val="204"/>
      </rPr>
      <t>3.2. </t>
    </r>
    <r>
      <rPr>
        <sz val="12"/>
        <rFont val="Times New Roman"/>
        <family val="1"/>
        <charset val="204"/>
      </rPr>
      <t xml:space="preserve">МКП "Жилкомсервис" имеет право досрочно в одностороннем порядке расторгнуть настоящий Договор, письменно уведомив Организацию за 30 дней до расторжения, в случаях: </t>
    </r>
  </si>
  <si>
    <r>
      <t>3.</t>
    </r>
    <r>
      <rPr>
        <b/>
        <sz val="7"/>
        <rFont val="Times New Roman"/>
        <family val="1"/>
        <charset val="204"/>
      </rPr>
      <t>  </t>
    </r>
    <r>
      <rPr>
        <b/>
        <sz val="12"/>
        <rFont val="Times New Roman"/>
        <family val="1"/>
        <charset val="204"/>
      </rPr>
      <t>Расторжение Договора</t>
    </r>
  </si>
  <si>
    <t>Организация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t>
  </si>
  <si>
    <r>
      <t>2.3.8. </t>
    </r>
    <r>
      <rPr>
        <sz val="12"/>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Объекта, правил благоустройства, утвержденных решением Совета МО ГО «Сыктывкар» от от 30.05.2024 № 31/2024-447, а также:</t>
    </r>
  </si>
  <si>
    <r>
      <t xml:space="preserve">2.3.7. </t>
    </r>
    <r>
      <rPr>
        <sz val="12"/>
        <rFont val="Times New Roman"/>
        <family val="1"/>
        <charset val="204"/>
      </rPr>
      <t>Использовать Объект по назначению, указанному в пункте 1.1 настоящего Договора, без права передачи его третьему лицу.</t>
    </r>
  </si>
  <si>
    <t xml:space="preserve"> - при  завозе товара, не создавать препятствий движению автотранспорта, пассажиров, пешеходов;</t>
  </si>
  <si>
    <r>
      <t>3.1.</t>
    </r>
    <r>
      <rPr>
        <b/>
        <sz val="7"/>
        <rFont val="Times New Roman"/>
        <family val="1"/>
        <charset val="204"/>
      </rPr>
      <t>  </t>
    </r>
    <r>
      <rPr>
        <sz val="12"/>
        <rFont val="Times New Roman"/>
        <family val="1"/>
        <charset val="204"/>
      </rPr>
      <t>Договор может быть расторгнут:</t>
    </r>
  </si>
  <si>
    <r>
      <t xml:space="preserve">3.2.4. </t>
    </r>
    <r>
      <rPr>
        <sz val="12"/>
        <rFont val="Times New Roman"/>
        <family val="1"/>
        <charset val="204"/>
      </rPr>
      <t>В случае размещения Объекта в ином месте, чем определено условиями настоящего Договора и свидетельством на право размещения НТО;</t>
    </r>
  </si>
  <si>
    <r>
      <rPr>
        <b/>
        <sz val="12"/>
        <rFont val="Times New Roman"/>
        <family val="1"/>
        <charset val="204"/>
      </rPr>
      <t xml:space="preserve">3.2.6. </t>
    </r>
    <r>
      <rPr>
        <sz val="12"/>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в период с 1 апреля по 31 октября подряд (фиксируется актами МКП «Жилкомсервис»);</t>
    </r>
  </si>
  <si>
    <r>
      <t>4.</t>
    </r>
    <r>
      <rPr>
        <b/>
        <sz val="7"/>
        <rFont val="Times New Roman"/>
        <family val="1"/>
        <charset val="204"/>
      </rPr>
      <t>  </t>
    </r>
    <r>
      <rPr>
        <b/>
        <sz val="12"/>
        <rFont val="Times New Roman"/>
        <family val="1"/>
        <charset val="204"/>
      </rPr>
      <t>Ответственность сторон и порядок урегулирования споров</t>
    </r>
  </si>
  <si>
    <r>
      <t>4.1.</t>
    </r>
    <r>
      <rPr>
        <b/>
        <sz val="7"/>
        <rFont val="Times New Roman"/>
        <family val="1"/>
        <charset val="204"/>
      </rPr>
      <t>  </t>
    </r>
    <r>
      <rPr>
        <sz val="12"/>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</si>
  <si>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4.3.</t>
    </r>
    <r>
      <rPr>
        <b/>
        <sz val="7"/>
        <rFont val="Times New Roman"/>
        <family val="1"/>
        <charset val="204"/>
      </rPr>
      <t>  </t>
    </r>
    <r>
      <rPr>
        <sz val="12"/>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Арбитражном суде РК или Сыктывкарском городском суде РК.</t>
    </r>
  </si>
  <si>
    <r>
      <t>5.</t>
    </r>
    <r>
      <rPr>
        <b/>
        <sz val="7"/>
        <rFont val="Times New Roman"/>
        <family val="1"/>
        <charset val="204"/>
      </rPr>
      <t>  </t>
    </r>
    <r>
      <rPr>
        <b/>
        <sz val="12"/>
        <rFont val="Times New Roman"/>
        <family val="1"/>
        <charset val="204"/>
      </rPr>
      <t>Форс-мажорные обстоятельства</t>
    </r>
  </si>
  <si>
    <r>
      <t>5.1.</t>
    </r>
    <r>
      <rPr>
        <b/>
        <sz val="7"/>
        <rFont val="Times New Roman"/>
        <family val="1"/>
        <charset val="204"/>
      </rPr>
      <t xml:space="preserve"> </t>
    </r>
    <r>
      <rPr>
        <sz val="12"/>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</si>
  <si>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rFont val="Times New Roman"/>
        <family val="1"/>
        <charset val="204"/>
      </rPr>
      <t> </t>
    </r>
    <r>
      <rPr>
        <sz val="12"/>
        <rFont val="Times New Roman"/>
        <family val="1"/>
        <charset val="204"/>
      </rPr>
      <t>Сторона, для которой создалась невозможность исполнения обязательств, обязана в письменной форме в течение 30 (тридцати)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компетентных органов.</t>
    </r>
  </si>
  <si>
    <r>
      <t>6.2.</t>
    </r>
    <r>
      <rPr>
        <b/>
        <sz val="7"/>
        <rFont val="Times New Roman"/>
        <family val="1"/>
        <charset val="204"/>
      </rPr>
      <t>  </t>
    </r>
    <r>
      <rPr>
        <sz val="12"/>
        <rFont val="Times New Roman"/>
        <family val="1"/>
        <charset val="204"/>
      </rPr>
      <t>Изменения и дополнения к настоящему Договору действительны, если они сделаны в письменной форме, оформлены дополнительными Соглашениями и подписаны уполномоченными представителями сторон.</t>
    </r>
  </si>
  <si>
    <r>
      <t>6.3.</t>
    </r>
    <r>
      <rPr>
        <b/>
        <sz val="7"/>
        <rFont val="Times New Roman"/>
        <family val="1"/>
        <charset val="204"/>
      </rPr>
      <t>  </t>
    </r>
    <r>
      <rPr>
        <sz val="12"/>
        <rFont val="Times New Roman"/>
        <family val="1"/>
        <charset val="204"/>
      </rPr>
      <t>В случае изменения юридического адреса, адреса электронной почты или иных реквизитов каждая из сторон обязана в течение 10 (десяти) дней со дня изменений направить письменное уведомление другой стороне, в противном случае все извещения и другие документы, отправленные по адресу, указанному в настоящем Договоре, считаются врученными.</t>
    </r>
  </si>
  <si>
    <r>
      <t>6.4.</t>
    </r>
    <r>
      <rPr>
        <b/>
        <sz val="7"/>
        <rFont val="Times New Roman"/>
        <family val="1"/>
        <charset val="204"/>
      </rPr>
      <t>  </t>
    </r>
    <r>
      <rPr>
        <sz val="12"/>
        <rFont val="Times New Roman"/>
        <family val="1"/>
        <charset val="204"/>
      </rPr>
      <t>Взаимоотношения сторон, не урегулированные настоящим Договором, регламентируются действующим законодательством.</t>
    </r>
  </si>
  <si>
    <r>
      <t xml:space="preserve">6.5. </t>
    </r>
    <r>
      <rPr>
        <sz val="12"/>
        <rFont val="Times New Roman"/>
        <family val="1"/>
        <charset val="204"/>
      </rPr>
      <t>Договор  составлен  в 2-х экземплярах: один экземпляр передается Организации,  один - в МКП "Жилкомсервис". Копия Договора направляется в Администрацию.</t>
    </r>
  </si>
  <si>
    <t>Пример отдельных аттракционов на фото</t>
  </si>
  <si>
    <t>Лот № 1</t>
  </si>
  <si>
    <t xml:space="preserve">
 </t>
  </si>
  <si>
    <t xml:space="preserve">
Допустимые к использованию цвета: RAL 7009 (зелёно-серый), RAL 7021 (чёрно-серый).
Допустимые к использованию материалы стен: HPL панели.
Допустимые к использованию материалы крыши: HPL панели.
Допустимые к использованию материалы дверей и окон: алюминий.</t>
  </si>
  <si>
    <r>
      <rPr>
        <b/>
        <u/>
        <sz val="12"/>
        <rFont val="Times New Roman"/>
        <family val="1"/>
        <charset val="204"/>
      </rPr>
      <t>Концепция:</t>
    </r>
    <r>
      <rPr>
        <sz val="12"/>
        <color theme="1"/>
        <rFont val="Times New Roman"/>
        <family val="1"/>
        <charset val="204"/>
      </rPr>
      <t xml:space="preserve"> Современное брендирование
с использованием фирменного паттерна.</t>
    </r>
  </si>
  <si>
    <r>
      <rPr>
        <b/>
        <u/>
        <sz val="12"/>
        <color theme="1"/>
        <rFont val="Times New Roman"/>
        <family val="1"/>
        <charset val="204"/>
      </rPr>
      <t xml:space="preserve">Графика: </t>
    </r>
    <r>
      <rPr>
        <sz val="12"/>
        <color theme="1"/>
        <rFont val="Times New Roman"/>
        <family val="1"/>
        <charset val="204"/>
      </rPr>
      <t>сквозной паттерн из
стилизованных деревьев, листьев,
животных, птиц и фигур людей.</t>
    </r>
  </si>
  <si>
    <t>Внешний вид:</t>
  </si>
  <si>
    <r>
      <rPr>
        <b/>
        <u/>
        <sz val="12"/>
        <color theme="1"/>
        <rFont val="Times New Roman"/>
        <family val="1"/>
        <charset val="204"/>
      </rPr>
      <t>Эффект:</t>
    </r>
    <r>
      <rPr>
        <sz val="12"/>
        <color theme="1"/>
        <rFont val="Times New Roman"/>
        <family val="1"/>
        <charset val="204"/>
      </rPr>
      <t xml:space="preserve"> современный экологичный
дизайн, узнаваемый стиль, единство
визуального кода парка.</t>
    </r>
  </si>
  <si>
    <r>
      <rPr>
        <b/>
        <u/>
        <sz val="12"/>
        <color theme="1"/>
        <rFont val="Times New Roman"/>
        <family val="1"/>
        <charset val="204"/>
      </rPr>
      <t xml:space="preserve">Цвета: </t>
    </r>
    <r>
      <rPr>
        <sz val="12"/>
        <color theme="1"/>
        <rFont val="Times New Roman"/>
        <family val="1"/>
        <charset val="204"/>
      </rPr>
      <t>зеленый, хаки, оранжевый.</t>
    </r>
  </si>
  <si>
    <r>
      <rPr>
        <b/>
        <u/>
        <sz val="12"/>
        <color theme="1"/>
        <rFont val="Times New Roman"/>
        <family val="1"/>
        <charset val="204"/>
      </rPr>
      <t xml:space="preserve">Цель: </t>
    </r>
    <r>
      <rPr>
        <sz val="12"/>
        <color theme="1"/>
        <rFont val="Times New Roman"/>
        <family val="1"/>
        <charset val="204"/>
      </rPr>
      <t>Создание уникальной визуальной среды, повышение
туристической привлекательности и сохранение аутентичности
региона через тематическое оформление аттракционов.</t>
    </r>
  </si>
  <si>
    <r>
      <rPr>
        <b/>
        <sz val="12"/>
        <rFont val="Times New Roman"/>
        <family val="1"/>
        <charset val="204"/>
      </rPr>
      <t>2.3.15.</t>
    </r>
    <r>
      <rPr>
        <sz val="12"/>
        <rFont val="Times New Roman"/>
        <family val="1"/>
        <charset val="204"/>
      </rPr>
      <t xml:space="preserve"> При установке комплекса аттракционов и безалкогольного кафе использовать рекомендованную в конкурсной документации цветовую гамму и фирменный паттерн. Паттерн может быть нанесен как заводским способом (заводом изготовителем по предварительной заявке), так и путем нанесения Организацией самостоятельно или подрядной организацией по договору через трафарет на месте установки комплекса аттракционов до ввода их в эксплуатацию. </t>
    </r>
  </si>
  <si>
    <r>
      <rPr>
        <b/>
        <sz val="12"/>
        <rFont val="Times New Roman"/>
        <family val="1"/>
        <charset val="204"/>
      </rPr>
      <t>2.3.16.</t>
    </r>
    <r>
      <rPr>
        <sz val="12"/>
        <rFont val="Times New Roman"/>
        <family val="1"/>
        <charset val="204"/>
      </rPr>
      <t xml:space="preserve"> Проводить благоустройство территории аттракционного комплекса, в том числе путем создания пешеходных дорожек, установки малых архитектурных форм, ограждений и иных объектов. Внешний вид благоустройста подлежит обязательному согласованию с главным архитектором администрации МО ГО "Сыктывкар". </t>
    </r>
  </si>
  <si>
    <r>
      <t xml:space="preserve">2.3.9.      </t>
    </r>
    <r>
      <rPr>
        <sz val="12"/>
        <rFont val="Times New Roman"/>
        <family val="1"/>
        <charset val="204"/>
      </rPr>
      <t>Обеспечить наличие на Объекте и предъявление по требованию контролирующих органов:</t>
    </r>
  </si>
  <si>
    <t>- документов, подтверждающих качество и безопасность реализуемой продукции;</t>
  </si>
  <si>
    <t>- документ, подтверждающий право Организации на использование аттракциона (документ, подтверждающий право собственности или иное законное основание владения и пользования аттракционами);</t>
  </si>
  <si>
    <t xml:space="preserve">- руководство по эксплуатации аттракционов; </t>
  </si>
  <si>
    <t xml:space="preserve">- заверенные  копии документов о приемке аттракционов после завершения монтажа (сборки, установки), включающие информацию о проведении приемо-сдаточных испытаний, наладке и регулировке, а также об организации внутреннего контроля и назначении работников, отвечающих за безопасную эксплуатацию аттракционов; </t>
  </si>
  <si>
    <t>- акт оценки технического состояния аттракционов(технического освидетельствования), подтверждающий соответствие аттракционов перечню требований к техническому состоянию и эксплуатации аттракционов, выданный специализированной организацией после завершения монтажа (сборки, установки) аттракционов;</t>
  </si>
  <si>
    <t>- выданное специализированной организацией по результатам обследования заключение, содержащее условия и возможный срок продления эксплуатации аттракционов (для аттракциона, у которого истек назначенный срок службы или назначенный ресурс, установленный проектировщиком, заводом-изготовителем, либо срок, установленный в ранее выданном специализированной организацией по результатам обследования заключении) - для аттракционов в ходе эксплуатации;</t>
  </si>
  <si>
    <r>
      <t>3.6.</t>
    </r>
    <r>
      <rPr>
        <b/>
        <sz val="7"/>
        <rFont val="Times New Roman"/>
        <family val="1"/>
        <charset val="204"/>
      </rPr>
      <t xml:space="preserve">            </t>
    </r>
    <r>
      <rPr>
        <sz val="12"/>
        <rFont val="Times New Roman"/>
        <family val="1"/>
        <charset val="204"/>
      </rPr>
      <t>Расторжение настоящего Договора по соглашению сторон производится путем подписания соответствующего соглашения о расторжении Договора.</t>
    </r>
  </si>
  <si>
    <r>
      <t xml:space="preserve">6.1. </t>
    </r>
    <r>
      <rPr>
        <sz val="12"/>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МКП "Жилкомсервис" - ______________.</t>
    </r>
  </si>
  <si>
    <r>
      <t>1.2. </t>
    </r>
    <r>
      <rPr>
        <sz val="12"/>
        <rFont val="Times New Roman"/>
        <family val="1"/>
        <charset val="204"/>
      </rPr>
      <t>Настоящий Договор регулирует правоотношения, связанные с организацией торговой (сезонной) деятельности в нестационарных торговых объектах на территории МО ГО «Сыктывкар».</t>
    </r>
  </si>
  <si>
    <r>
      <rPr>
        <b/>
        <sz val="12"/>
        <rFont val="Times New Roman"/>
        <family val="1"/>
        <charset val="204"/>
      </rPr>
      <t xml:space="preserve">2.2.3.  </t>
    </r>
    <r>
      <rPr>
        <sz val="12"/>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своих средств.
При  этом  МКП "Жилкомсервис" не несет ответственность за сохранность имущества, находящегося внутри Объекта в момент осуществления демонтажа.</t>
    </r>
  </si>
  <si>
    <r>
      <rPr>
        <b/>
        <sz val="12"/>
        <rFont val="Times New Roman"/>
        <family val="1"/>
        <charset val="204"/>
      </rPr>
      <t xml:space="preserve">2.2.4.  </t>
    </r>
    <r>
      <rPr>
        <sz val="12"/>
        <rFont val="Times New Roman"/>
        <family val="1"/>
        <charset val="204"/>
      </rPr>
      <t xml:space="preserve">В случае демонтажа, вывоза, хранения или утилизации Объекта при наступлении обстоятельств,  указанных  в  п. 2.2.3  настоящего  Договора, взыскать с Организации понесенные затраты. </t>
    </r>
  </si>
  <si>
    <t>аттракцион механизированный "лошадки" по типу "свадебный аттракцион" (вращательное движение по кругу), общей площадью__________________________________________, кв.м.</t>
  </si>
  <si>
    <t>аттракцион механизированный "лодка" по типу лодка викингов (маятниковое движение), общей площадью____________________________________________________________, кв.м.</t>
  </si>
  <si>
    <r>
      <rPr>
        <b/>
        <sz val="11"/>
        <color theme="1"/>
        <rFont val="Times New Roman"/>
        <family val="1"/>
        <charset val="204"/>
      </rPr>
      <t>Аттракцион механизированный по типу "цепочная карусель"</t>
    </r>
    <r>
      <rPr>
        <sz val="11"/>
        <color theme="1"/>
        <rFont val="Times New Roman"/>
        <family val="1"/>
        <charset val="204"/>
      </rPr>
      <t xml:space="preserve"> (вращательное движение по кругу).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Диаметр вращения: не более 14 м
Ограждение: не менее допустимого по требованиям ГОСТ
Высота: не более 13 м, высота посадочного места при вращении: не более 2 м
Количество посадочных мест: не более 24
Мощность: не более 15 кВт</t>
    </r>
  </si>
  <si>
    <t>аттракцион механизированный по типу цепочная карусель (вращательное движение по кругу), общей площадью____________________________________________________________, кв.м.</t>
  </si>
  <si>
    <t>аттракцион механизированный по типу "гусеница" (движение по треку), общей площадью__________________________________________________________________, кв.м.</t>
  </si>
  <si>
    <t>аттракцион механизированный детский по типу "детского колеса обозрения", качели, кабинки (вращательное движение), общей площадью____________________________________, кв.м.</t>
  </si>
  <si>
    <r>
      <rPr>
        <b/>
        <sz val="12"/>
        <rFont val="Times New Roman"/>
        <family val="1"/>
        <charset val="204"/>
      </rPr>
      <t xml:space="preserve">1.1. </t>
    </r>
    <r>
      <rPr>
        <sz val="12"/>
        <rFont val="Times New Roman"/>
        <family val="1"/>
        <charset val="204"/>
      </rPr>
      <t>МКП "Жилкомсервис" предоставляет Организации право на размещение нестационарного торгового объекта (далее – Объект, аттракцироны, комплекс аттракционов): 
комплекса, включающего в себя 6 (шесть) аттракционов механизированных общей площадью______кв.м., в том числе:</t>
    </r>
  </si>
  <si>
    <t>площадью ___________________________________________кв.м. по адресу: парк им. Кирова</t>
  </si>
  <si>
    <r>
      <rPr>
        <b/>
        <sz val="12"/>
        <rFont val="Times New Roman"/>
        <family val="1"/>
        <charset val="204"/>
      </rPr>
      <t>2.1.1.</t>
    </r>
    <r>
      <rPr>
        <sz val="12"/>
        <rFont val="Times New Roman"/>
        <family val="1"/>
        <charset val="204"/>
      </rPr>
      <t> Предоставить право размещения Объекта по адресу: парк им. Кирова для размещения комплекса, включающего в себя 6 (шесть) аттракционов механизированных на срок с 01.05.2026 по 30.04.2040 года:</t>
    </r>
  </si>
  <si>
    <t xml:space="preserve">площадью _____кв.м. </t>
  </si>
  <si>
    <r>
      <rPr>
        <b/>
        <sz val="12"/>
        <rFont val="Times New Roman"/>
        <family val="1"/>
        <charset val="204"/>
      </rPr>
      <t xml:space="preserve">2.3.1.   </t>
    </r>
    <r>
      <rPr>
        <sz val="12"/>
        <rFont val="Times New Roman"/>
        <family val="1"/>
        <charset val="204"/>
      </rPr>
      <t>Разместить   Объект   в   соответствии  со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выполнить условия, заявленные в Конкурсной документации. 
Допускается поэтапное размещение (установка) Объекта:
- безалкогольное кафе в срок не позднее 01.10.2026;
- аттракцион механизированный "лошадки" по типу "свадебный аттракцион" (вращательное движение по кругу) в срок не позднее 01.10.2026 (общее количество размещенных объектов не менее 2, в т.ч. безалкогольное кафе);
- аттракцион механизированный "лодка" по типу лодка викингов (маятниковое движение) в срок не позднее 01.05.2027 (общее количество размещенных объектов не менее 3, в т.ч. безалкогольное кафе);
- аттракцион механизированный по типу цепочная карусель (вращательное движение по кругу) не позднее 01.05.2028 (общее количество размещенных объектов не менее 4, в т.ч. безалкогольное кафе);
- аттракцион механизированный по типу "гусеница" (движение по треку) в срок не позднее 01.05.2029 (общее количество размещенных объектов не менее 5, в т.ч. безалкогольное кафе);
- аттракционы механизированные детские (два объекта) в срок не позднее 01.05.2030  (общее количество размещенных объектов не менее 6, в т.ч. безалкогольное кафе);
Установка всего комплекса осуществляется не позднее 01.05.2030.</t>
    </r>
  </si>
  <si>
    <t>- документов, предусмотренных ст. 8-10, Законом Российской Федерации «О защите прав потребителей»;</t>
  </si>
  <si>
    <t>- сертификат соответствия ГОСТ 53488-2009;</t>
  </si>
  <si>
    <r>
      <rPr>
        <b/>
        <sz val="12"/>
        <rFont val="Times New Roman"/>
        <family val="1"/>
        <charset val="204"/>
      </rPr>
      <t>2.4.2.</t>
    </r>
    <r>
      <rPr>
        <sz val="12"/>
        <rFont val="Times New Roman"/>
        <family val="1"/>
        <charset val="204"/>
      </rPr>
      <t xml:space="preserve"> Дополнительно размещать между атракционами без взимания дополнительной платы объекты  (холодильники) для реализации мороженного, прохладительных напитков, питьевой воды/кваса в изометрической емкости/выпечных изделий в промышленной упаковке, услуг по аквагриму, портретированию, спортивный батут до 4 м в диаметре, сервис по надуванию шаров, иное оборудование и иные нестационарные торговые объекты - в случае, если установленные атракционы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объектов с Администрацией. </t>
    </r>
  </si>
  <si>
    <r>
      <t>4.2.</t>
    </r>
    <r>
      <rPr>
        <b/>
        <sz val="7"/>
        <rFont val="Times New Roman"/>
        <family val="1"/>
        <charset val="204"/>
      </rPr>
      <t>  </t>
    </r>
    <r>
      <rPr>
        <sz val="12"/>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установленным пунктом 2.3.11 настоящего Договора в течение 5 (пяти) дней с даты получения соответствующей претензии от МКП "Жилкомсервис".</t>
    </r>
  </si>
  <si>
    <r>
      <rPr>
        <b/>
        <sz val="11"/>
        <color theme="1"/>
        <rFont val="Times New Roman"/>
        <family val="1"/>
        <charset val="204"/>
      </rPr>
      <t>Безалкогольное кафе (павильон) по оказанию услуг общественного питания, круглогодичное размещение. Объект общественного питания, входящий в комплекс аттракцинов, предназначен для входа посетителей внутрь, с обеспечением доступа в объект маломобильных групп граждан и людей, управляющих детской коляской. Допускается размещение стоек, посадочных мест, столов - с соблюдением норм, установленных для объектов общественного питания. Цветовая гамма перекликается с комплексом. Материал стен - металлический каркас, облицовка фасадной доской, фасадная кассета, деревянная рейка или HPL панели с текстурой древесины. Остекленение не менее 25 %.</t>
    </r>
    <r>
      <rPr>
        <sz val="11"/>
        <color theme="1"/>
        <rFont val="Times New Roman"/>
        <family val="1"/>
        <charset val="204"/>
      </rPr>
      <t xml:space="preserve">
Площадь: </t>
    </r>
    <r>
      <rPr>
        <b/>
        <sz val="11"/>
        <color theme="1"/>
        <rFont val="Times New Roman"/>
        <family val="1"/>
        <charset val="204"/>
      </rPr>
      <t>не более 200 кв.м</t>
    </r>
    <r>
      <rPr>
        <sz val="11"/>
        <color theme="1"/>
        <rFont val="Times New Roman"/>
        <family val="1"/>
        <charset val="204"/>
      </rPr>
      <t xml:space="preserve">.
Высота/длина/ширина: не более  </t>
    </r>
    <r>
      <rPr>
        <b/>
        <sz val="11"/>
        <color theme="1"/>
        <rFont val="Times New Roman"/>
        <family val="1"/>
        <charset val="204"/>
      </rPr>
      <t xml:space="preserve">3,5 / </t>
    </r>
    <r>
      <rPr>
        <b/>
        <sz val="11"/>
        <rFont val="Times New Roman"/>
        <family val="1"/>
        <charset val="204"/>
      </rPr>
      <t>20</t>
    </r>
    <r>
      <rPr>
        <b/>
        <sz val="11"/>
        <color theme="1"/>
        <rFont val="Times New Roman"/>
        <family val="1"/>
        <charset val="204"/>
      </rPr>
      <t xml:space="preserve"> / 10 м</t>
    </r>
    <r>
      <rPr>
        <sz val="11"/>
        <color theme="1"/>
        <rFont val="Times New Roman"/>
        <family val="1"/>
        <charset val="204"/>
      </rPr>
      <t xml:space="preserve">
Количество посадочных мест: </t>
    </r>
    <r>
      <rPr>
        <b/>
        <sz val="11"/>
        <color theme="1"/>
        <rFont val="Times New Roman"/>
        <family val="1"/>
        <charset val="204"/>
      </rPr>
      <t>не более 25</t>
    </r>
    <r>
      <rPr>
        <sz val="11"/>
        <color theme="1"/>
        <rFont val="Times New Roman"/>
        <family val="1"/>
        <charset val="204"/>
      </rPr>
      <t xml:space="preserve">
</t>
    </r>
    <r>
      <rPr>
        <i/>
        <sz val="11"/>
        <color theme="1"/>
        <rFont val="Times New Roman"/>
        <family val="1"/>
        <charset val="204"/>
      </rPr>
      <t xml:space="preserve">Требования к внешнему виду кафе определены в постановлении администрации МО ГО «Сыктывкар» от 01.03.2012 № 3/584 «Об утверждении правил работы нестационарных торговых объектов и порядка организации уличной торговли на территории МО ГО «Сыктывкар»».
</t>
    </r>
  </si>
  <si>
    <t>График платежей</t>
  </si>
  <si>
    <r>
      <t>Общий срок действия договора с 01.05.2026 по 30.04.2040.
В связи с  высокой стоимостью и значительными затратами по размещению и обслуживанию аттракционов допускается поэтапное размещение (установка) аттракционов:
- безалкогольное кафе в срок не позднее 01.10.2026;
- аттракцион механизированный в срок не позднее 01.10.2026 (общее количество размещенных объектов не менее 2, в т.ч. безалкогольное кафе);
- аттракцион механизированный в срок не позднее 01.05.2027 (общее количество размещенных объектов не менее 3, в т.ч. безалкогольное кафе);
- аттракцион механизированный по типу "цепочная карусель" не позднее 01.05.2028 (общее количество размещенных объектов не менее 4, в т.ч. безалкогольное кафе);
- аттракцион механизированный по типу "детская катальная гора" в срок не позднее 01.05.2029 (общее количество размещенных объектов не менее 5, в т.ч. безалкогольное кафе);
- аттракционы механизированные детские (2 штуки) в срок не позднее 01.05.2030  (общее количество размещенных объектов не менее 8, в т.ч. безалкогольное кафе);
(см. лист "График установки и расчет стоимости").
Установка всего комплекса должна быть завершена не позднее 01.05.2030.
Этапность размещения (установки) объектов в рамках договора может быть изменена по предварительному согласованию с администрацией МО ГО "Сыктывкар" с соблюдением установленных конкурсной документацией промежуточных сроков размещеня (установки) минимального количества размещаемых объектов.
При размещении комплекса аттракционов требуется разместить не менее 3 аттракционов для детской возрастной группы (рост до 160 сантиметров, возраст до 14 лет), не менее 3 аттракционов без требований к возрастной группе (для всех возрастов, включая отсутствие требований по росту и возрасту) или предназначенных для взрослых (рост выше 160 сантиметров, возраст старше 14 лет) - в соответствии с техническими характеристиками, содержащимися в требованиях к эксплуатации аттракци</t>
    </r>
    <r>
      <rPr>
        <sz val="11"/>
        <rFont val="Times New Roman"/>
        <family val="1"/>
        <charset val="204"/>
      </rPr>
      <t>оно</t>
    </r>
    <r>
      <rPr>
        <sz val="12"/>
        <rFont val="Times New Roman"/>
        <family val="1"/>
        <charset val="204"/>
      </rPr>
      <t>в. В случае содержания в требованиях технической документации только требований к весу на одно посадочное место следует учитывать средний вес человека - по 3 аттракционам для детской возрастной группы, по 3 аттракционам для взрослой возрастной группы либо без требований к весу.
Примерный внешний вид аттракционов и требования к внешнему виду к кафе, ограждениям представлены в приложении к конкурсной документации. Для соблюдения визуального восприятия аттракционов как единого комплекса цветовая гамма покрытия  атракционов выбирается единая, с дальнейшим нанесением фирменного паттерна.</t>
    </r>
  </si>
  <si>
    <r>
      <rPr>
        <b/>
        <u/>
        <sz val="12"/>
        <color theme="1"/>
        <rFont val="Times New Roman"/>
        <family val="1"/>
        <charset val="204"/>
      </rPr>
      <t xml:space="preserve">Применение: </t>
    </r>
    <r>
      <rPr>
        <sz val="12"/>
        <color theme="1"/>
        <rFont val="Times New Roman"/>
        <family val="1"/>
        <charset val="204"/>
      </rPr>
      <t>оклейка и покраска
аттракционов в цвета природы с
нанесением паттерна на кабины, опоры,
ограждения</t>
    </r>
  </si>
  <si>
    <t xml:space="preserve">г. Сыктывкар, Администрация МО ГО «Сыктывкар», ул. Бабушкина, 22 каб. 631,632 или в электронном виде по адресу электронной почты economy@sykt.rkomi.ru . 
Срок подачи заявок с 9 час 00 мин 25.03.2026 года до 12 час 00 мин 13.04.2026 года  
</t>
  </si>
  <si>
    <t>Администрация МО ГО «Сыктывкар», ул. Бабушкина, 22 каб. 401, 15.04.2026, 11 час. 00 мин.</t>
  </si>
  <si>
    <t>Администрация МО ГО «Сыктывкар», ул. Бабушкина, 22 каб. 401 с 14 час 00 мин 17.04.2026 (регистрация участников аукциона проводится с 13-30 до 13-55 в день проведения аукциона)</t>
  </si>
  <si>
    <t>RAL 2010; RAL 6025; RAL 6017; RAL 1012; RAL 1013</t>
  </si>
  <si>
    <t xml:space="preserve">В случае невозможности установки Объекта в соответствии со Схемой размещения нестационарного торгового объекта место размещения Объекта может быть изменено по согласованию с МКП «Жилкомсервис». Изменение места размещения Объекта осуществляется в пределах площадки, определённой для размещения комплекса аттракционов в парке им. Кирова. </t>
  </si>
  <si>
    <r>
      <rPr>
        <b/>
        <sz val="12"/>
        <rFont val="Times New Roman"/>
        <family val="1"/>
        <charset val="204"/>
      </rPr>
      <t xml:space="preserve">2.3.2. </t>
    </r>
    <r>
      <rPr>
        <sz val="12"/>
        <rFont val="Times New Roman"/>
        <family val="1"/>
        <charset val="204"/>
      </rPr>
      <t xml:space="preserve">Обеспечить размещение и эксплуатацию аттракционов в соответствии с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самостоятельно проводить работу по согласованию комплекса аттракционов с контролирующими и надзорными органами, проводить согласовательную работу по вводу комплекса в эксплуатацию, нести ответственность за эксплуатационную фазу, а также при возникновении несчастных случаев при эксплуатации аттракционов. При установке комплекса аттракционов не допускается его размещение, в том числе составных частей (страховочных тросов и иного оборудования) вне площадки, определённой для размещения комплекса аттракционов в парке им. Кирова, не допускается вырубка деревьев без согласования c Администрацией. Не могут быть установлены технически неисправные аттракционы, а также аттракционы, ранее бывшие в эксплуатации, в ремонте. 
</t>
    </r>
  </si>
  <si>
    <t xml:space="preserve">При размещении комплекса аттракционов требуется разместить не менее 3 аттракционов для детской возрастной группы (рост до 160 сантиметров, возраст до 14 лет), не менее 3 аттракционов без требований к возрастной группе (для всех возрастов, включая отсутствие требований по росту и возрасту) или предназначенных для взрослых (рост выше 160 сантиметров, возраст старше 14 лет) - в соответствии с техническими характеристиками, содержащимися в требованиях к эксплуатации аттракционов. В случае содержания в требованиях технической документации только требований к весу на одно посадочное место следует учитывать средний вес человека - по 3 аттракционам для детской возрастной группы, по 3 аттракционам для взрослой возрастной группы либо без требований к весу.
При размещении комплекса аттракционов не допускается установка технически неисправных аттракционов, а также аттракционов, ранее бывших в употреблении, в ремонте. При эксплуатации Организация не допускает эксплуатацию технически неисправных, пришедших в негодность полностью или частично аттракционов. При необходимости замены пришедшего в негодность аттракциона или кафе Организацией за 30 календарных дней до предполагаемой даты замены направляется ходатайство в адрес Администрации на согласование замены, а также внешнего вида замещающего Объекта, его характеристик, с приложением обоснования замены и подтверждающих документов, что ранее установленный аттракцион или кафе не могут эксплуатироваться.  </t>
  </si>
  <si>
    <t xml:space="preserve">На территории размещения имеются бетонные подушки от старых демонтированных аттракционов. При наличии необходимости демонтажа имеющейся бетонной подушки для размещения отдельных объектов аттракционного комплекса, вопрос демонтажа согласовывается с МКП "Жилкомсервис" заблаговременно путем направления в МКП "Жилкомсервис" соответствующего ходатайства с описанием площади демонтируемой подушки и технических характеристик нового основания, перечня земляных работ, которые будут проведены. 
Работы по подключению к электрическим сетям, способы подключения, сроки проведения работ, ориентировочная стоимость выполнения работ должны быть также согласованы с МКП "Жилкомсервис". МКП "Жилкомсервис" уведомляет о проводимых работах администрацию МО ГО «Сыктывкар», осуществляет консультационную и информационную поддержку для субъекта.
При установке комплекса аттракционов не допускается его размещение, в том числе составных частей (страховочных тросов и иного оборудования) вне площадки, определённой для размещения комплекса аттракционов в парке им. Кирова.
Порядок выдачи разрешений на право вырубки (обрезки) зеленых насаждений определен постановлением администрации МО городского округа "Сыктывкар" от 20.06.2023 № 6/2103 "Об утверждении административного регламента предоставления муниципальной услуги "Выдача разрешения на право вырубки (обрезки) зеленых насаждений на территории МО ГО "Сыктывкар" (за исключением территории Эжвинского района МО ГО "Сыктывкар")"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</si>
</sst>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 _₽_-;\-* #,##0\ _₽_-;_-* &quot;-&quot;??\ _₽_-;_-@_-"/>
    <numFmt numFmtId="165" formatCode="#,##0.00\ _₽"/>
    <numFmt numFmtId="166" formatCode="#,##0.0"/>
    <numFmt numFmtId="167" formatCode="0.0000"/>
  </numFmts>
  <fonts count="36" x14ac:knownFonts="1">
    <font>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1"/>
      <name val="Calibri"/>
      <family val="2"/>
      <charset val="204"/>
      <scheme val="minor"/>
    </font>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rgb="FFFF0000"/>
      <name val="Times New Roman"/>
      <family val="1"/>
      <charset val="204"/>
    </font>
    <font>
      <sz val="11"/>
      <color rgb="FFFF0000"/>
      <name val="Times New Roman"/>
      <family val="1"/>
      <charset val="204"/>
    </font>
    <font>
      <sz val="14"/>
      <name val="Times New Roman"/>
      <family val="1"/>
      <charset val="204"/>
    </font>
    <font>
      <b/>
      <sz val="7"/>
      <name val="Times New Roman"/>
      <family val="1"/>
      <charset val="204"/>
    </font>
    <font>
      <sz val="12"/>
      <name val="Symbol"/>
      <family val="1"/>
      <charset val="2"/>
    </font>
    <font>
      <sz val="7"/>
      <name val="Times New Roman"/>
      <family val="1"/>
      <charset val="204"/>
    </font>
    <font>
      <sz val="11"/>
      <name val="Calibri"/>
      <family val="2"/>
      <charset val="204"/>
      <scheme val="minor"/>
    </font>
    <font>
      <i/>
      <sz val="12"/>
      <name val="Times New Roman"/>
      <family val="1"/>
      <charset val="204"/>
    </font>
    <font>
      <sz val="10"/>
      <name val="Times New Roman"/>
      <family val="1"/>
      <charset val="204"/>
    </font>
    <font>
      <sz val="12"/>
      <name val="Calibri"/>
      <family val="2"/>
      <charset val="204"/>
      <scheme val="minor"/>
    </font>
    <font>
      <sz val="14"/>
      <name val="Calibri"/>
      <family val="2"/>
      <charset val="204"/>
      <scheme val="minor"/>
    </font>
    <font>
      <sz val="12"/>
      <color rgb="FFFF0000"/>
      <name val="Times New Roman"/>
      <family val="1"/>
      <charset val="204"/>
    </font>
    <font>
      <u/>
      <sz val="12"/>
      <name val="Times New Roman"/>
      <family val="1"/>
      <charset val="204"/>
    </font>
    <font>
      <sz val="11"/>
      <color rgb="FFFF0000"/>
      <name val="Calibri"/>
      <family val="2"/>
      <charset val="204"/>
      <scheme val="minor"/>
    </font>
    <font>
      <b/>
      <sz val="10"/>
      <color theme="1"/>
      <name val="Times New Roman"/>
      <family val="1"/>
      <charset val="204"/>
    </font>
    <font>
      <sz val="12"/>
      <color rgb="FF0070C0"/>
      <name val="Times New Roman"/>
      <family val="1"/>
      <charset val="204"/>
    </font>
    <font>
      <b/>
      <sz val="11"/>
      <name val="Times New Roman"/>
      <family val="1"/>
      <charset val="204"/>
    </font>
    <font>
      <b/>
      <sz val="16"/>
      <color theme="1"/>
      <name val="Times New Roman"/>
      <family val="1"/>
      <charset val="204"/>
    </font>
    <font>
      <b/>
      <sz val="14"/>
      <color theme="1"/>
      <name val="Times New Roman"/>
      <family val="1"/>
      <charset val="204"/>
    </font>
    <font>
      <b/>
      <u/>
      <sz val="12"/>
      <name val="Times New Roman"/>
      <family val="1"/>
      <charset val="204"/>
    </font>
    <font>
      <b/>
      <u/>
      <sz val="12"/>
      <color theme="1"/>
      <name val="Times New Roman"/>
      <family val="1"/>
      <charset val="204"/>
    </font>
    <font>
      <i/>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indexed="64"/>
      </left>
      <right/>
      <top style="thin">
        <color indexed="64"/>
      </top>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bottom/>
      <diagonal/>
    </border>
    <border>
      <left style="thin">
        <color theme="0" tint="-0.249977111117893"/>
      </left>
      <right/>
      <top/>
      <bottom style="medium">
        <color indexed="64"/>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0" fontId="9" fillId="0" borderId="0"/>
  </cellStyleXfs>
  <cellXfs count="244">
    <xf numFmtId="0" fontId="0" fillId="0" borderId="0" xfId="0"/>
    <xf numFmtId="0" fontId="2" fillId="0" borderId="0" xfId="0" applyFont="1"/>
    <xf numFmtId="0" fontId="3" fillId="0" borderId="0" xfId="0" applyFont="1"/>
    <xf numFmtId="0" fontId="0" fillId="2" borderId="0" xfId="0" applyFill="1" applyAlignment="1">
      <alignment wrapText="1"/>
    </xf>
    <xf numFmtId="0" fontId="0" fillId="0" borderId="0" xfId="0" applyAlignment="1">
      <alignment wrapText="1"/>
    </xf>
    <xf numFmtId="0" fontId="5" fillId="0" borderId="0" xfId="0" applyFont="1" applyAlignment="1">
      <alignment horizontal="right" vertical="center" wrapText="1"/>
    </xf>
    <xf numFmtId="0" fontId="0" fillId="0" borderId="0" xfId="0" applyAlignment="1">
      <alignment horizontal="justify" vertical="top"/>
    </xf>
    <xf numFmtId="0" fontId="8" fillId="0" borderId="0" xfId="0" applyFont="1"/>
    <xf numFmtId="0" fontId="0" fillId="0" borderId="0" xfId="0"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wrapText="1"/>
    </xf>
    <xf numFmtId="4" fontId="0" fillId="0" borderId="1" xfId="0" applyNumberFormat="1" applyBorder="1"/>
    <xf numFmtId="2" fontId="4" fillId="0" borderId="5" xfId="0" applyNumberFormat="1" applyFont="1" applyBorder="1" applyAlignment="1">
      <alignment horizontal="left" vertical="center" wrapText="1"/>
    </xf>
    <xf numFmtId="0" fontId="0" fillId="0" borderId="0" xfId="0" applyFill="1"/>
    <xf numFmtId="0" fontId="4" fillId="2" borderId="1" xfId="0" applyFont="1" applyFill="1" applyBorder="1" applyAlignment="1">
      <alignment horizontal="left" vertical="top" wrapText="1"/>
    </xf>
    <xf numFmtId="0" fontId="4" fillId="0" borderId="0" xfId="0" applyFont="1" applyAlignment="1">
      <alignment horizontal="justify" vertical="top" wrapText="1"/>
    </xf>
    <xf numFmtId="0" fontId="10" fillId="0" borderId="0" xfId="0" applyFont="1"/>
    <xf numFmtId="0" fontId="5" fillId="0" borderId="0" xfId="0" applyFont="1"/>
    <xf numFmtId="0" fontId="5" fillId="0" borderId="1" xfId="0" applyFont="1" applyBorder="1"/>
    <xf numFmtId="0" fontId="5" fillId="0" borderId="0" xfId="0" applyNumberFormat="1" applyFont="1" applyAlignment="1">
      <alignment horizontal="left" vertical="top" wrapText="1"/>
    </xf>
    <xf numFmtId="0" fontId="10" fillId="2" borderId="0" xfId="0" applyFont="1" applyFill="1"/>
    <xf numFmtId="165" fontId="5" fillId="0" borderId="4" xfId="0" applyNumberFormat="1" applyFont="1" applyBorder="1" applyAlignment="1">
      <alignment vertical="top" wrapText="1"/>
    </xf>
    <xf numFmtId="0" fontId="5" fillId="2" borderId="0" xfId="0" applyFont="1" applyFill="1" applyAlignment="1"/>
    <xf numFmtId="0" fontId="11" fillId="0" borderId="0" xfId="0" applyFont="1"/>
    <xf numFmtId="0" fontId="11" fillId="0" borderId="0" xfId="0" applyFont="1" applyAlignment="1">
      <alignment vertical="center" wrapText="1"/>
    </xf>
    <xf numFmtId="0" fontId="11" fillId="0" borderId="0" xfId="0" applyFont="1" applyAlignment="1">
      <alignment horizontal="right"/>
    </xf>
    <xf numFmtId="0" fontId="13" fillId="0" borderId="0" xfId="0" applyFont="1" applyAlignment="1">
      <alignment horizontal="left" indent="1"/>
    </xf>
    <xf numFmtId="0" fontId="11" fillId="0" borderId="0" xfId="0" applyFont="1" applyFill="1"/>
    <xf numFmtId="0" fontId="14" fillId="0" borderId="0" xfId="0" applyFont="1" applyFill="1"/>
    <xf numFmtId="0" fontId="11" fillId="0" borderId="1" xfId="0" applyFont="1" applyBorder="1" applyAlignment="1">
      <alignment wrapText="1"/>
    </xf>
    <xf numFmtId="0" fontId="6" fillId="0" borderId="0" xfId="0" applyFont="1" applyAlignment="1">
      <alignment horizontal="center" wrapText="1"/>
    </xf>
    <xf numFmtId="0" fontId="5" fillId="0" borderId="0" xfId="0" applyFont="1" applyAlignment="1">
      <alignment wrapText="1"/>
    </xf>
    <xf numFmtId="0" fontId="5" fillId="0" borderId="0" xfId="0" applyFont="1" applyAlignment="1">
      <alignment horizontal="center"/>
    </xf>
    <xf numFmtId="0" fontId="11" fillId="0" borderId="0" xfId="0" applyFont="1" applyBorder="1" applyAlignment="1">
      <alignment wrapText="1"/>
    </xf>
    <xf numFmtId="0" fontId="11" fillId="0" borderId="0"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164" fontId="5" fillId="0" borderId="0" xfId="0" applyNumberFormat="1" applyFont="1"/>
    <xf numFmtId="0" fontId="4" fillId="2" borderId="2" xfId="0" applyNumberFormat="1" applyFont="1" applyFill="1" applyBorder="1" applyAlignment="1">
      <alignment horizontal="left" vertical="top" wrapText="1"/>
    </xf>
    <xf numFmtId="0" fontId="0" fillId="0" borderId="0" xfId="0" applyAlignment="1">
      <alignment horizontal="left" vertical="top"/>
    </xf>
    <xf numFmtId="0" fontId="0" fillId="0" borderId="0" xfId="0" applyAlignment="1">
      <alignment vertical="top"/>
    </xf>
    <xf numFmtId="0" fontId="4" fillId="2" borderId="0" xfId="0" applyFont="1" applyFill="1" applyAlignment="1">
      <alignment horizontal="left" vertical="top" wrapText="1"/>
    </xf>
    <xf numFmtId="0" fontId="7" fillId="2" borderId="0" xfId="0" applyFont="1" applyFill="1" applyAlignment="1">
      <alignment horizontal="center" vertical="center"/>
    </xf>
    <xf numFmtId="0" fontId="4" fillId="2" borderId="0" xfId="0" applyFont="1" applyFill="1" applyAlignment="1">
      <alignment horizontal="justify" vertical="center" wrapText="1"/>
    </xf>
    <xf numFmtId="0" fontId="4" fillId="2" borderId="0" xfId="0" applyFont="1" applyFill="1" applyAlignment="1">
      <alignment horizontal="justify" vertical="center"/>
    </xf>
    <xf numFmtId="0" fontId="7" fillId="2" borderId="0" xfId="0" applyFont="1" applyFill="1" applyAlignment="1">
      <alignment horizontal="justify" vertical="center"/>
    </xf>
    <xf numFmtId="0" fontId="4" fillId="2" borderId="0" xfId="0" applyFont="1" applyFill="1" applyAlignment="1">
      <alignment horizontal="justify" vertical="top" wrapText="1"/>
    </xf>
    <xf numFmtId="0" fontId="7" fillId="2" borderId="0" xfId="0" applyFont="1" applyFill="1" applyAlignment="1">
      <alignment horizontal="justify" vertical="center" wrapText="1"/>
    </xf>
    <xf numFmtId="0" fontId="7" fillId="2" borderId="0" xfId="0" applyFont="1" applyFill="1" applyAlignment="1">
      <alignment horizontal="left" vertical="center" indent="2"/>
    </xf>
    <xf numFmtId="0" fontId="15" fillId="2" borderId="0" xfId="0" applyFont="1" applyFill="1" applyAlignment="1">
      <alignment horizontal="left" vertical="center" wrapText="1" indent="6"/>
    </xf>
    <xf numFmtId="0" fontId="4" fillId="2" borderId="0" xfId="0" applyFont="1" applyFill="1" applyAlignment="1">
      <alignment vertical="center"/>
    </xf>
    <xf numFmtId="49" fontId="4" fillId="2" borderId="0" xfId="0" applyNumberFormat="1" applyFont="1" applyFill="1" applyAlignment="1">
      <alignment horizontal="justify" vertical="center"/>
    </xf>
    <xf numFmtId="0" fontId="17" fillId="2" borderId="0" xfId="0" applyFont="1" applyFill="1" applyAlignment="1">
      <alignment horizontal="justify" vertical="center"/>
    </xf>
    <xf numFmtId="0" fontId="4" fillId="2" borderId="0" xfId="0" applyFont="1" applyFill="1" applyAlignment="1">
      <alignment wrapText="1"/>
    </xf>
    <xf numFmtId="0" fontId="4" fillId="2" borderId="0" xfId="0" applyFont="1" applyFill="1" applyAlignment="1">
      <alignment horizontal="left" vertical="center" indent="5"/>
    </xf>
    <xf numFmtId="0" fontId="19" fillId="2" borderId="0" xfId="0" applyFont="1" applyFill="1" applyAlignment="1">
      <alignment wrapText="1"/>
    </xf>
    <xf numFmtId="0" fontId="19" fillId="2" borderId="0" xfId="0" applyFont="1" applyFill="1"/>
    <xf numFmtId="43" fontId="7" fillId="0" borderId="1" xfId="1" applyFont="1" applyFill="1" applyBorder="1" applyAlignment="1">
      <alignment vertical="top" wrapText="1"/>
    </xf>
    <xf numFmtId="43" fontId="7" fillId="2" borderId="2" xfId="1" applyFont="1" applyFill="1" applyBorder="1" applyAlignment="1">
      <alignment horizontal="center" vertical="top" wrapText="1"/>
    </xf>
    <xf numFmtId="43" fontId="7" fillId="2" borderId="2" xfId="1" applyFont="1" applyFill="1" applyBorder="1" applyAlignment="1">
      <alignment vertical="top" wrapText="1"/>
    </xf>
    <xf numFmtId="0" fontId="4" fillId="0" borderId="5" xfId="0" applyFont="1" applyBorder="1" applyAlignment="1">
      <alignment vertical="top" wrapText="1"/>
    </xf>
    <xf numFmtId="0" fontId="4" fillId="0" borderId="1" xfId="0" applyFont="1" applyFill="1" applyBorder="1" applyAlignment="1">
      <alignment vertical="top" wrapText="1"/>
    </xf>
    <xf numFmtId="0" fontId="22" fillId="0" borderId="0" xfId="0" applyFont="1"/>
    <xf numFmtId="0" fontId="22" fillId="0" borderId="0" xfId="0" applyFont="1" applyAlignment="1">
      <alignment wrapText="1"/>
    </xf>
    <xf numFmtId="0" fontId="22" fillId="0" borderId="0" xfId="0" applyFont="1" applyFill="1" applyAlignment="1">
      <alignment wrapText="1"/>
    </xf>
    <xf numFmtId="0" fontId="23" fillId="0" borderId="0" xfId="0" applyFont="1"/>
    <xf numFmtId="0" fontId="23" fillId="0" borderId="0" xfId="0" applyFont="1" applyAlignment="1">
      <alignment wrapText="1"/>
    </xf>
    <xf numFmtId="0" fontId="23" fillId="0" borderId="0" xfId="0" applyFont="1" applyFill="1" applyAlignment="1">
      <alignment wrapText="1"/>
    </xf>
    <xf numFmtId="0" fontId="4" fillId="2" borderId="0" xfId="0" quotePrefix="1" applyFont="1" applyFill="1" applyAlignment="1">
      <alignment horizontal="justify" vertical="center"/>
    </xf>
    <xf numFmtId="0" fontId="17" fillId="2" borderId="0" xfId="0" quotePrefix="1" applyFont="1" applyFill="1" applyAlignment="1">
      <alignment horizontal="justify" vertical="center"/>
    </xf>
    <xf numFmtId="0" fontId="4" fillId="0" borderId="1" xfId="0" applyFont="1" applyBorder="1" applyAlignment="1">
      <alignment vertical="top" wrapText="1"/>
    </xf>
    <xf numFmtId="0" fontId="11" fillId="2" borderId="12" xfId="0" applyFont="1" applyFill="1" applyBorder="1"/>
    <xf numFmtId="0" fontId="11" fillId="2" borderId="11" xfId="0" applyFont="1" applyFill="1" applyBorder="1"/>
    <xf numFmtId="0" fontId="11" fillId="0" borderId="13" xfId="0" applyFont="1" applyBorder="1"/>
    <xf numFmtId="0" fontId="11" fillId="0" borderId="0" xfId="0" applyFont="1" applyBorder="1"/>
    <xf numFmtId="0" fontId="11" fillId="2" borderId="13" xfId="0" applyFont="1" applyFill="1" applyBorder="1"/>
    <xf numFmtId="0" fontId="0" fillId="2" borderId="14" xfId="0" applyFill="1" applyBorder="1"/>
    <xf numFmtId="0" fontId="11" fillId="0" borderId="9" xfId="0" applyFont="1" applyBorder="1" applyAlignment="1">
      <alignment vertical="center" wrapText="1"/>
    </xf>
    <xf numFmtId="0" fontId="11" fillId="0" borderId="5" xfId="0" applyFont="1" applyBorder="1" applyAlignment="1">
      <alignment vertical="center" wrapText="1"/>
    </xf>
    <xf numFmtId="39" fontId="5" fillId="0" borderId="0" xfId="0" applyNumberFormat="1" applyFont="1" applyBorder="1" applyAlignment="1">
      <alignment horizontal="right"/>
    </xf>
    <xf numFmtId="0" fontId="10" fillId="0" borderId="0" xfId="0" applyNumberFormat="1" applyFont="1" applyBorder="1" applyAlignment="1">
      <alignment vertical="top" wrapText="1"/>
    </xf>
    <xf numFmtId="39" fontId="10" fillId="0" borderId="0" xfId="0" applyNumberFormat="1" applyFont="1" applyBorder="1" applyAlignment="1">
      <alignment vertical="top" wrapText="1"/>
    </xf>
    <xf numFmtId="0" fontId="0" fillId="0" borderId="0" xfId="0" applyAlignment="1">
      <alignment horizontal="left" vertical="top"/>
    </xf>
    <xf numFmtId="0" fontId="6" fillId="0" borderId="1" xfId="0" applyFont="1" applyBorder="1"/>
    <xf numFmtId="0" fontId="6" fillId="0" borderId="0" xfId="0" applyFont="1"/>
    <xf numFmtId="2" fontId="4" fillId="0" borderId="1" xfId="0" applyNumberFormat="1" applyFont="1" applyBorder="1" applyAlignment="1">
      <alignment horizontal="center" wrapText="1"/>
    </xf>
    <xf numFmtId="0" fontId="6" fillId="0" borderId="1" xfId="0" applyFont="1" applyBorder="1" applyAlignment="1">
      <alignment horizontal="center"/>
    </xf>
    <xf numFmtId="0" fontId="5" fillId="0" borderId="7" xfId="0" applyFont="1" applyBorder="1" applyAlignment="1">
      <alignment vertical="top" wrapText="1"/>
    </xf>
    <xf numFmtId="1" fontId="10" fillId="0" borderId="1" xfId="0" applyNumberFormat="1" applyFont="1" applyBorder="1" applyAlignment="1">
      <alignment horizontal="center" vertical="top" wrapText="1"/>
    </xf>
    <xf numFmtId="1" fontId="10" fillId="0" borderId="0" xfId="0" applyNumberFormat="1" applyFont="1"/>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left" vertical="top"/>
    </xf>
    <xf numFmtId="0" fontId="5" fillId="0" borderId="3" xfId="0" applyFont="1" applyBorder="1" applyAlignment="1">
      <alignment vertical="top"/>
    </xf>
    <xf numFmtId="0" fontId="6" fillId="0" borderId="4" xfId="0" applyFont="1" applyBorder="1" applyAlignment="1">
      <alignment horizontal="center"/>
    </xf>
    <xf numFmtId="0" fontId="5" fillId="0" borderId="1" xfId="0" applyFont="1" applyBorder="1" applyAlignment="1">
      <alignment vertical="top"/>
    </xf>
    <xf numFmtId="0" fontId="10" fillId="2" borderId="0" xfId="0" applyFont="1" applyFill="1" applyAlignment="1">
      <alignment horizontal="left"/>
    </xf>
    <xf numFmtId="164" fontId="5" fillId="0" borderId="1" xfId="1" applyNumberFormat="1" applyFont="1" applyBorder="1" applyAlignment="1">
      <alignment horizontal="right" vertical="center"/>
    </xf>
    <xf numFmtId="164" fontId="5" fillId="0" borderId="1" xfId="1" applyNumberFormat="1" applyFont="1" applyBorder="1" applyAlignment="1">
      <alignment horizontal="center" vertical="center" wrapText="1"/>
    </xf>
    <xf numFmtId="0" fontId="10" fillId="0" borderId="0" xfId="0" applyFont="1" applyAlignment="1"/>
    <xf numFmtId="14" fontId="0" fillId="0" borderId="0" xfId="0" applyNumberFormat="1" applyAlignment="1">
      <alignment vertical="top"/>
    </xf>
    <xf numFmtId="0" fontId="0" fillId="0" borderId="0" xfId="0" applyAlignment="1">
      <alignment horizontal="center" vertical="top"/>
    </xf>
    <xf numFmtId="10" fontId="0" fillId="0" borderId="0" xfId="0" applyNumberFormat="1" applyAlignment="1">
      <alignment vertical="top"/>
    </xf>
    <xf numFmtId="167" fontId="0" fillId="0" borderId="0" xfId="0" applyNumberFormat="1" applyAlignment="1">
      <alignment vertical="top"/>
    </xf>
    <xf numFmtId="166" fontId="0" fillId="0" borderId="0" xfId="0" applyNumberFormat="1" applyAlignment="1">
      <alignment horizontal="center" vertical="top"/>
    </xf>
    <xf numFmtId="166" fontId="0" fillId="0" borderId="0" xfId="0" applyNumberFormat="1" applyAlignment="1">
      <alignment vertical="top"/>
    </xf>
    <xf numFmtId="166" fontId="0" fillId="0" borderId="0" xfId="0" applyNumberFormat="1" applyAlignment="1">
      <alignment horizontal="left" vertical="top"/>
    </xf>
    <xf numFmtId="0" fontId="0" fillId="0" borderId="0" xfId="0" applyAlignment="1">
      <alignment horizontal="right" vertical="top"/>
    </xf>
    <xf numFmtId="167" fontId="0" fillId="0" borderId="0" xfId="0" applyNumberFormat="1" applyAlignment="1">
      <alignment horizontal="right" vertical="top"/>
    </xf>
    <xf numFmtId="166" fontId="0" fillId="0" borderId="0" xfId="0" applyNumberFormat="1" applyAlignment="1">
      <alignment horizontal="right" vertical="top"/>
    </xf>
    <xf numFmtId="14" fontId="26" fillId="0" borderId="0" xfId="0" applyNumberFormat="1" applyFont="1" applyAlignment="1">
      <alignment vertical="top"/>
    </xf>
    <xf numFmtId="39" fontId="6" fillId="0" borderId="0" xfId="0" applyNumberFormat="1" applyFont="1" applyBorder="1" applyAlignment="1">
      <alignment horizontal="right"/>
    </xf>
    <xf numFmtId="0" fontId="5" fillId="0" borderId="0" xfId="0" applyFont="1" applyBorder="1" applyAlignment="1">
      <alignment vertical="top" wrapText="1"/>
    </xf>
    <xf numFmtId="4" fontId="5" fillId="0" borderId="1" xfId="1" applyNumberFormat="1" applyFont="1" applyBorder="1" applyAlignment="1">
      <alignment horizontal="right" vertical="center" wrapText="1"/>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5" fillId="0" borderId="7" xfId="0" applyFont="1" applyBorder="1"/>
    <xf numFmtId="4" fontId="5" fillId="0" borderId="7" xfId="0" applyNumberFormat="1" applyFont="1" applyBorder="1" applyAlignment="1">
      <alignment vertical="top" wrapText="1"/>
    </xf>
    <xf numFmtId="4" fontId="5" fillId="0" borderId="0" xfId="0" applyNumberFormat="1" applyFont="1" applyBorder="1" applyAlignment="1">
      <alignment vertical="top" wrapText="1"/>
    </xf>
    <xf numFmtId="0" fontId="5" fillId="0" borderId="15" xfId="0" applyFont="1" applyBorder="1" applyAlignment="1">
      <alignment vertical="top"/>
    </xf>
    <xf numFmtId="0" fontId="5" fillId="0" borderId="8" xfId="0" applyFont="1" applyBorder="1"/>
    <xf numFmtId="0" fontId="5" fillId="0" borderId="8" xfId="0" applyFont="1" applyBorder="1" applyAlignment="1">
      <alignment vertical="top" wrapText="1"/>
    </xf>
    <xf numFmtId="0" fontId="5" fillId="0" borderId="0" xfId="0" applyFont="1" applyBorder="1" applyAlignment="1">
      <alignment horizontal="left" vertical="top" wrapText="1"/>
    </xf>
    <xf numFmtId="0" fontId="5" fillId="0" borderId="0" xfId="0" applyFont="1" applyBorder="1"/>
    <xf numFmtId="0" fontId="5" fillId="0" borderId="0" xfId="0" applyFont="1" applyBorder="1" applyAlignment="1">
      <alignment horizontal="right" vertical="top"/>
    </xf>
    <xf numFmtId="165" fontId="5" fillId="0" borderId="0" xfId="0" applyNumberFormat="1" applyFont="1" applyBorder="1" applyAlignment="1">
      <alignment wrapText="1"/>
    </xf>
    <xf numFmtId="14" fontId="5" fillId="0" borderId="0" xfId="0" applyNumberFormat="1" applyFont="1" applyBorder="1" applyAlignment="1">
      <alignment horizontal="left"/>
    </xf>
    <xf numFmtId="39" fontId="5" fillId="0" borderId="0" xfId="0" applyNumberFormat="1" applyFont="1" applyBorder="1" applyAlignment="1">
      <alignment horizontal="left"/>
    </xf>
    <xf numFmtId="4" fontId="5" fillId="0" borderId="0" xfId="0" applyNumberFormat="1" applyFont="1" applyBorder="1"/>
    <xf numFmtId="0" fontId="27" fillId="0" borderId="0" xfId="0" applyNumberFormat="1" applyFont="1" applyBorder="1" applyAlignment="1">
      <alignment vertical="top" wrapText="1"/>
    </xf>
    <xf numFmtId="39" fontId="27" fillId="0" borderId="0" xfId="0" applyNumberFormat="1" applyFont="1" applyBorder="1" applyAlignment="1">
      <alignment vertical="top" wrapText="1"/>
    </xf>
    <xf numFmtId="4" fontId="6" fillId="0" borderId="0" xfId="0" applyNumberFormat="1" applyFont="1" applyBorder="1"/>
    <xf numFmtId="39" fontId="24" fillId="0" borderId="0" xfId="0" applyNumberFormat="1" applyFont="1" applyBorder="1" applyAlignment="1">
      <alignment horizontal="left"/>
    </xf>
    <xf numFmtId="0" fontId="3" fillId="0" borderId="0" xfId="0" applyFont="1" applyAlignment="1">
      <alignment wrapText="1"/>
    </xf>
    <xf numFmtId="0" fontId="2" fillId="0" borderId="0" xfId="0" applyFont="1" applyAlignment="1">
      <alignment wrapText="1"/>
    </xf>
    <xf numFmtId="49" fontId="4" fillId="2" borderId="0" xfId="0" applyNumberFormat="1" applyFont="1" applyFill="1" applyAlignment="1">
      <alignment horizontal="justify" vertical="center" wrapText="1"/>
    </xf>
    <xf numFmtId="0" fontId="4" fillId="2" borderId="0" xfId="0" applyFont="1" applyFill="1" applyAlignment="1">
      <alignment horizontal="justify" vertical="center" wrapText="1"/>
    </xf>
    <xf numFmtId="0" fontId="0" fillId="0" borderId="0" xfId="0" applyAlignment="1">
      <alignment horizontal="left" vertical="top"/>
    </xf>
    <xf numFmtId="0" fontId="4" fillId="2" borderId="0" xfId="0" applyFont="1" applyFill="1" applyAlignment="1">
      <alignment horizontal="justify" vertical="center" wrapText="1"/>
    </xf>
    <xf numFmtId="0" fontId="0" fillId="0" borderId="0" xfId="0" applyAlignment="1">
      <alignment horizontal="left" vertical="top"/>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vertical="center" wrapText="1"/>
    </xf>
    <xf numFmtId="0" fontId="31" fillId="0" borderId="0" xfId="0" applyFont="1" applyAlignment="1">
      <alignment horizontal="center" vertical="center"/>
    </xf>
    <xf numFmtId="0" fontId="11" fillId="2" borderId="16" xfId="0" applyFont="1" applyFill="1" applyBorder="1"/>
    <xf numFmtId="0" fontId="11" fillId="0" borderId="0" xfId="0" applyFont="1" applyFill="1" applyBorder="1"/>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1" fillId="0" borderId="16" xfId="0" applyFont="1" applyBorder="1"/>
    <xf numFmtId="0" fontId="11" fillId="2" borderId="17" xfId="0" applyFont="1" applyFill="1" applyBorder="1"/>
    <xf numFmtId="0" fontId="11" fillId="2" borderId="18" xfId="0" applyFont="1" applyFill="1" applyBorder="1"/>
    <xf numFmtId="0" fontId="31" fillId="0" borderId="0" xfId="0" applyFont="1" applyAlignment="1">
      <alignment horizontal="center" vertical="center"/>
    </xf>
    <xf numFmtId="0" fontId="11" fillId="0" borderId="0" xfId="0" applyFont="1" applyAlignment="1">
      <alignment vertical="top" wrapText="1"/>
    </xf>
    <xf numFmtId="0" fontId="11" fillId="0" borderId="10" xfId="0" applyFont="1" applyBorder="1" applyAlignment="1">
      <alignment vertical="top" wrapText="1"/>
    </xf>
    <xf numFmtId="0" fontId="11" fillId="0" borderId="14"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5" fillId="0" borderId="21" xfId="0" applyFont="1" applyBorder="1" applyAlignment="1">
      <alignment vertical="center" wrapText="1"/>
    </xf>
    <xf numFmtId="0" fontId="5" fillId="0" borderId="0" xfId="0" applyFont="1" applyBorder="1" applyAlignment="1">
      <alignment vertical="center" wrapText="1"/>
    </xf>
    <xf numFmtId="0" fontId="4" fillId="2" borderId="0" xfId="0" applyFont="1" applyFill="1" applyAlignment="1">
      <alignment horizontal="justify" vertical="center" wrapText="1"/>
    </xf>
    <xf numFmtId="0" fontId="0" fillId="0" borderId="0" xfId="0" applyAlignment="1">
      <alignment horizontal="center" wrapText="1"/>
    </xf>
    <xf numFmtId="49" fontId="4" fillId="2" borderId="0" xfId="0" quotePrefix="1" applyNumberFormat="1" applyFont="1" applyFill="1" applyAlignment="1">
      <alignment horizontal="justify" vertical="center"/>
    </xf>
    <xf numFmtId="0" fontId="24" fillId="0" borderId="0" xfId="0" applyFont="1" applyFill="1" applyBorder="1" applyAlignment="1">
      <alignment horizontal="left" vertical="top"/>
    </xf>
    <xf numFmtId="4" fontId="5" fillId="0" borderId="0" xfId="0" applyNumberFormat="1" applyFont="1" applyFill="1" applyBorder="1" applyAlignment="1">
      <alignment vertical="top" wrapText="1"/>
    </xf>
    <xf numFmtId="0" fontId="5" fillId="0" borderId="0" xfId="0" applyFont="1" applyFill="1" applyBorder="1"/>
    <xf numFmtId="39" fontId="5" fillId="0" borderId="0" xfId="0" applyNumberFormat="1" applyFont="1" applyFill="1" applyBorder="1" applyAlignment="1">
      <alignment horizontal="right"/>
    </xf>
    <xf numFmtId="164" fontId="5" fillId="0" borderId="0" xfId="0" applyNumberFormat="1" applyFont="1" applyFill="1" applyBorder="1"/>
    <xf numFmtId="0" fontId="7" fillId="0" borderId="0" xfId="0" applyFont="1" applyFill="1" applyAlignment="1">
      <alignment horizontal="justify" vertical="center" wrapText="1"/>
    </xf>
    <xf numFmtId="0" fontId="4" fillId="0" borderId="0" xfId="0" applyFont="1" applyFill="1" applyAlignment="1">
      <alignment horizontal="justify" vertical="center" wrapText="1"/>
    </xf>
    <xf numFmtId="0" fontId="4" fillId="0" borderId="0" xfId="0" applyFont="1" applyFill="1" applyAlignment="1">
      <alignment horizontal="justify" vertical="center"/>
    </xf>
    <xf numFmtId="0" fontId="7" fillId="0" borderId="0" xfId="0" applyFont="1" applyFill="1" applyAlignment="1">
      <alignment horizontal="justify"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left" vertical="top"/>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Fill="1" applyBorder="1" applyAlignment="1">
      <alignment horizontal="left" vertical="top"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1" xfId="0" applyNumberFormat="1"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2" fontId="4" fillId="0" borderId="1" xfId="0" applyNumberFormat="1" applyFont="1" applyFill="1" applyBorder="1" applyAlignment="1">
      <alignment horizontal="center" wrapText="1"/>
    </xf>
    <xf numFmtId="2" fontId="4" fillId="0" borderId="1" xfId="0" applyNumberFormat="1" applyFont="1" applyBorder="1" applyAlignment="1">
      <alignment horizontal="center" wrapText="1"/>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xf>
    <xf numFmtId="0" fontId="4" fillId="0" borderId="1" xfId="0" applyNumberFormat="1" applyFont="1" applyBorder="1" applyAlignment="1">
      <alignment horizontal="left" vertical="center" wrapText="1"/>
    </xf>
    <xf numFmtId="0" fontId="4" fillId="2" borderId="1" xfId="0" applyFont="1" applyFill="1" applyBorder="1" applyAlignment="1">
      <alignment horizontal="left" vertical="top" wrapText="1" shrinkToFit="1"/>
    </xf>
    <xf numFmtId="0" fontId="4" fillId="2" borderId="3" xfId="0" applyFont="1" applyFill="1" applyBorder="1" applyAlignment="1">
      <alignment horizontal="left" vertical="top" wrapText="1" shrinkToFit="1"/>
    </xf>
    <xf numFmtId="0" fontId="4" fillId="2" borderId="7" xfId="0" applyFont="1" applyFill="1" applyBorder="1" applyAlignment="1">
      <alignment horizontal="left" vertical="top" wrapText="1" shrinkToFit="1"/>
    </xf>
    <xf numFmtId="0" fontId="4" fillId="2" borderId="4" xfId="0" applyFont="1" applyFill="1" applyBorder="1" applyAlignment="1">
      <alignment horizontal="left" vertical="top" wrapText="1" shrinkToFi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11" fillId="0" borderId="0" xfId="0" applyFont="1" applyAlignment="1">
      <alignment horizontal="center" wrapText="1"/>
    </xf>
    <xf numFmtId="0" fontId="6" fillId="0" borderId="0" xfId="0" applyFont="1" applyAlignment="1">
      <alignment horizontal="center" wrapText="1"/>
    </xf>
    <xf numFmtId="0" fontId="11" fillId="0" borderId="1" xfId="0" applyFont="1" applyBorder="1" applyAlignment="1">
      <alignment horizontal="center" wrapText="1"/>
    </xf>
    <xf numFmtId="0" fontId="5"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0" fillId="0" borderId="0" xfId="0" applyAlignment="1">
      <alignment horizontal="center" wrapText="1"/>
    </xf>
    <xf numFmtId="0" fontId="0" fillId="0" borderId="0" xfId="0" applyFill="1" applyAlignment="1">
      <alignment horizontal="left" vertical="top"/>
    </xf>
    <xf numFmtId="0" fontId="0" fillId="0" borderId="0" xfId="0" applyAlignment="1">
      <alignment horizontal="left" vertical="top"/>
    </xf>
    <xf numFmtId="0" fontId="0" fillId="0" borderId="0" xfId="0" applyAlignment="1">
      <alignment horizontal="center" vertical="top" wrapText="1"/>
    </xf>
    <xf numFmtId="0" fontId="4" fillId="2" borderId="0" xfId="0" applyFont="1" applyFill="1" applyAlignment="1">
      <alignment horizontal="justify"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5" fillId="0" borderId="21" xfId="0" applyFont="1" applyBorder="1" applyAlignment="1">
      <alignment horizontal="center" vertical="center" wrapText="1"/>
    </xf>
    <xf numFmtId="0" fontId="5" fillId="0" borderId="0" xfId="0" applyFont="1" applyBorder="1" applyAlignment="1">
      <alignment horizontal="center" vertical="center" wrapText="1"/>
    </xf>
    <xf numFmtId="0" fontId="32"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1" xfId="0" applyFont="1" applyBorder="1" applyAlignment="1">
      <alignment horizontal="center" vertical="center" wrapText="1"/>
    </xf>
    <xf numFmtId="0" fontId="30" fillId="0" borderId="0" xfId="0" applyFont="1" applyBorder="1" applyAlignment="1">
      <alignment horizontal="center" vertical="center"/>
    </xf>
    <xf numFmtId="0" fontId="12" fillId="0" borderId="0" xfId="0" applyFont="1" applyBorder="1" applyAlignment="1">
      <alignment horizontal="center" vertical="center"/>
    </xf>
    <xf numFmtId="0" fontId="31" fillId="0" borderId="0" xfId="0" applyFont="1" applyAlignment="1">
      <alignment horizontal="center" vertical="center"/>
    </xf>
    <xf numFmtId="2" fontId="5" fillId="0" borderId="2" xfId="0" applyNumberFormat="1" applyFont="1" applyBorder="1" applyAlignment="1">
      <alignment horizontal="center" vertical="top" wrapText="1"/>
    </xf>
    <xf numFmtId="2" fontId="5" fillId="0" borderId="9" xfId="0" applyNumberFormat="1" applyFont="1" applyBorder="1" applyAlignment="1">
      <alignment horizontal="center" vertical="top" wrapText="1"/>
    </xf>
    <xf numFmtId="2" fontId="5" fillId="0" borderId="5" xfId="0" applyNumberFormat="1" applyFont="1" applyBorder="1" applyAlignment="1">
      <alignment horizontal="center" vertical="top" wrapText="1"/>
    </xf>
    <xf numFmtId="4" fontId="5" fillId="0" borderId="0" xfId="0" applyNumberFormat="1" applyFont="1" applyAlignment="1">
      <alignment horizontal="center"/>
    </xf>
    <xf numFmtId="164" fontId="5" fillId="0" borderId="2" xfId="1" applyNumberFormat="1" applyFont="1" applyBorder="1" applyAlignment="1">
      <alignment horizontal="center" vertical="center" wrapText="1"/>
    </xf>
    <xf numFmtId="164" fontId="5" fillId="0" borderId="9"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4" fontId="6" fillId="0" borderId="0" xfId="0" applyNumberFormat="1" applyFont="1" applyAlignment="1">
      <alignment horizontal="center"/>
    </xf>
    <xf numFmtId="39" fontId="5" fillId="0" borderId="0" xfId="0" applyNumberFormat="1" applyFont="1" applyBorder="1" applyAlignment="1">
      <alignment horizontal="center"/>
    </xf>
    <xf numFmtId="0" fontId="0" fillId="0" borderId="0" xfId="0" applyAlignment="1">
      <alignment horizontal="left" vertical="top" wrapText="1"/>
    </xf>
  </cellXfs>
  <cellStyles count="3">
    <cellStyle name="Обычный" xfId="0" builtinId="0"/>
    <cellStyle name="Обычный 2" xfId="2"/>
    <cellStyle name="Финансовый" xfId="1" builtinId="3"/>
  </cellStyles>
  <dxfs count="0"/>
  <tableStyles count="0" defaultTableStyle="TableStyleMedium9" defaultPivotStyle="PivotStyleLight16"/>
  <colors>
    <mruColors>
      <color rgb="FF339933"/>
      <color rgb="FFFFCC99"/>
      <color rgb="FFFF7C80"/>
      <color rgb="FF808000"/>
      <color rgb="FFCC9900"/>
      <color rgb="FFFFFFCC"/>
      <color rgb="FFFF3300"/>
      <color rgb="FF6666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800100</xdr:colOff>
      <xdr:row>69</xdr:row>
      <xdr:rowOff>38100</xdr:rowOff>
    </xdr:from>
    <xdr:to>
      <xdr:col>13</xdr:col>
      <xdr:colOff>133350</xdr:colOff>
      <xdr:row>69</xdr:row>
      <xdr:rowOff>3532110</xdr:rowOff>
    </xdr:to>
    <xdr:pic>
      <xdr:nvPicPr>
        <xdr:cNvPr id="29" name="Рисунок 28"/>
        <xdr:cNvPicPr>
          <a:picLocks noChangeAspect="1"/>
        </xdr:cNvPicPr>
      </xdr:nvPicPr>
      <xdr:blipFill>
        <a:blip xmlns:r="http://schemas.openxmlformats.org/officeDocument/2006/relationships" r:embed="rId1" cstate="print"/>
        <a:stretch>
          <a:fillRect/>
        </a:stretch>
      </xdr:blipFill>
      <xdr:spPr>
        <a:xfrm>
          <a:off x="9220200" y="13382625"/>
          <a:ext cx="6324600" cy="3494010"/>
        </a:xfrm>
        <a:prstGeom prst="rect">
          <a:avLst/>
        </a:prstGeom>
      </xdr:spPr>
    </xdr:pic>
    <xdr:clientData/>
  </xdr:twoCellAnchor>
  <xdr:twoCellAnchor editAs="oneCell">
    <xdr:from>
      <xdr:col>0</xdr:col>
      <xdr:colOff>171450</xdr:colOff>
      <xdr:row>77</xdr:row>
      <xdr:rowOff>47625</xdr:rowOff>
    </xdr:from>
    <xdr:to>
      <xdr:col>7</xdr:col>
      <xdr:colOff>934447</xdr:colOff>
      <xdr:row>129</xdr:row>
      <xdr:rowOff>119449</xdr:rowOff>
    </xdr:to>
    <xdr:pic>
      <xdr:nvPicPr>
        <xdr:cNvPr id="30" name="Picture 2">
          <a:extLst>
            <a:ext uri="{FF2B5EF4-FFF2-40B4-BE49-F238E27FC236}">
              <a16:creationId xmlns:lc="http://schemas.openxmlformats.org/drawingml/2006/lockedCanvas" xmlns:a16="http://schemas.microsoft.com/office/drawing/2014/main" xmlns="" xmlns:p="http://schemas.openxmlformats.org/presentationml/2006/main" xmlns:r="http://schemas.openxmlformats.org/officeDocument/2006/relationships" id="{16A6C015-31BB-6EEA-C428-3C264DCBC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1450" y="17192625"/>
          <a:ext cx="12735922" cy="9977824"/>
        </a:xfrm>
        <a:prstGeom prst="rect">
          <a:avLst/>
        </a:prstGeom>
        <a:noFill/>
        <a:ln w="9525">
          <a:noFill/>
          <a:miter lim="800000"/>
          <a:headEnd/>
          <a:tailEnd/>
        </a:ln>
      </xdr:spPr>
    </xdr:pic>
    <xdr:clientData/>
  </xdr:twoCellAnchor>
  <xdr:oneCellAnchor>
    <xdr:from>
      <xdr:col>2</xdr:col>
      <xdr:colOff>5353050</xdr:colOff>
      <xdr:row>112</xdr:row>
      <xdr:rowOff>171450</xdr:rowOff>
    </xdr:from>
    <xdr:ext cx="1575462" cy="718466"/>
    <xdr:sp macro="" textlink="">
      <xdr:nvSpPr>
        <xdr:cNvPr id="31" name="TextBox 30"/>
        <xdr:cNvSpPr txBox="1"/>
      </xdr:nvSpPr>
      <xdr:spPr>
        <a:xfrm>
          <a:off x="7677150" y="24003000"/>
          <a:ext cx="1575462"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ru-RU" sz="4000"/>
            <a:t>Кафе</a:t>
          </a:r>
          <a:endParaRPr lang="ru-RU" sz="1100"/>
        </a:p>
      </xdr:txBody>
    </xdr:sp>
    <xdr:clientData/>
  </xdr:oneCellAnchor>
  <xdr:twoCellAnchor editAs="oneCell">
    <xdr:from>
      <xdr:col>5</xdr:col>
      <xdr:colOff>857250</xdr:colOff>
      <xdr:row>14</xdr:row>
      <xdr:rowOff>190500</xdr:rowOff>
    </xdr:from>
    <xdr:to>
      <xdr:col>8</xdr:col>
      <xdr:colOff>695325</xdr:colOff>
      <xdr:row>29</xdr:row>
      <xdr:rowOff>47625</xdr:rowOff>
    </xdr:to>
    <xdr:pic>
      <xdr:nvPicPr>
        <xdr:cNvPr id="16" name="Рисунок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34700" y="2943225"/>
          <a:ext cx="2752725" cy="2752725"/>
        </a:xfrm>
        <a:prstGeom prst="rect">
          <a:avLst/>
        </a:prstGeom>
      </xdr:spPr>
    </xdr:pic>
    <xdr:clientData/>
  </xdr:twoCellAnchor>
  <xdr:twoCellAnchor editAs="oneCell">
    <xdr:from>
      <xdr:col>5</xdr:col>
      <xdr:colOff>166687</xdr:colOff>
      <xdr:row>54</xdr:row>
      <xdr:rowOff>180974</xdr:rowOff>
    </xdr:from>
    <xdr:to>
      <xdr:col>9</xdr:col>
      <xdr:colOff>9525</xdr:colOff>
      <xdr:row>67</xdr:row>
      <xdr:rowOff>184149</xdr:rowOff>
    </xdr:to>
    <xdr:pic>
      <xdr:nvPicPr>
        <xdr:cNvPr id="19" name="Рисунок 1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44137" y="10934699"/>
          <a:ext cx="3748088" cy="2498725"/>
        </a:xfrm>
        <a:prstGeom prst="rect">
          <a:avLst/>
        </a:prstGeom>
      </xdr:spPr>
    </xdr:pic>
    <xdr:clientData/>
  </xdr:twoCellAnchor>
  <xdr:twoCellAnchor editAs="oneCell">
    <xdr:from>
      <xdr:col>0</xdr:col>
      <xdr:colOff>19051</xdr:colOff>
      <xdr:row>3</xdr:row>
      <xdr:rowOff>66675</xdr:rowOff>
    </xdr:from>
    <xdr:to>
      <xdr:col>0</xdr:col>
      <xdr:colOff>586087</xdr:colOff>
      <xdr:row>14</xdr:row>
      <xdr:rowOff>66675</xdr:rowOff>
    </xdr:to>
    <xdr:pic>
      <xdr:nvPicPr>
        <xdr:cNvPr id="20" name="Рисунок 1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1" y="895350"/>
          <a:ext cx="567036" cy="2105025"/>
        </a:xfrm>
        <a:prstGeom prst="rect">
          <a:avLst/>
        </a:prstGeom>
      </xdr:spPr>
    </xdr:pic>
    <xdr:clientData/>
  </xdr:twoCellAnchor>
  <xdr:twoCellAnchor editAs="oneCell">
    <xdr:from>
      <xdr:col>0</xdr:col>
      <xdr:colOff>0</xdr:colOff>
      <xdr:row>15</xdr:row>
      <xdr:rowOff>152400</xdr:rowOff>
    </xdr:from>
    <xdr:to>
      <xdr:col>0</xdr:col>
      <xdr:colOff>566977</xdr:colOff>
      <xdr:row>26</xdr:row>
      <xdr:rowOff>156774</xdr:rowOff>
    </xdr:to>
    <xdr:pic>
      <xdr:nvPicPr>
        <xdr:cNvPr id="22" name="Рисунок 21"/>
        <xdr:cNvPicPr>
          <a:picLocks noChangeAspect="1"/>
        </xdr:cNvPicPr>
      </xdr:nvPicPr>
      <xdr:blipFill>
        <a:blip xmlns:r="http://schemas.openxmlformats.org/officeDocument/2006/relationships" r:embed="rId6"/>
        <a:stretch>
          <a:fillRect/>
        </a:stretch>
      </xdr:blipFill>
      <xdr:spPr>
        <a:xfrm>
          <a:off x="0" y="3276600"/>
          <a:ext cx="566977" cy="2109399"/>
        </a:xfrm>
        <a:prstGeom prst="rect">
          <a:avLst/>
        </a:prstGeom>
      </xdr:spPr>
    </xdr:pic>
    <xdr:clientData/>
  </xdr:twoCellAnchor>
  <xdr:twoCellAnchor editAs="oneCell">
    <xdr:from>
      <xdr:col>0</xdr:col>
      <xdr:colOff>0</xdr:colOff>
      <xdr:row>29</xdr:row>
      <xdr:rowOff>9525</xdr:rowOff>
    </xdr:from>
    <xdr:to>
      <xdr:col>0</xdr:col>
      <xdr:colOff>566977</xdr:colOff>
      <xdr:row>40</xdr:row>
      <xdr:rowOff>13899</xdr:rowOff>
    </xdr:to>
    <xdr:pic>
      <xdr:nvPicPr>
        <xdr:cNvPr id="32" name="Рисунок 31"/>
        <xdr:cNvPicPr>
          <a:picLocks noChangeAspect="1"/>
        </xdr:cNvPicPr>
      </xdr:nvPicPr>
      <xdr:blipFill>
        <a:blip xmlns:r="http://schemas.openxmlformats.org/officeDocument/2006/relationships" r:embed="rId6"/>
        <a:stretch>
          <a:fillRect/>
        </a:stretch>
      </xdr:blipFill>
      <xdr:spPr>
        <a:xfrm>
          <a:off x="0" y="5648325"/>
          <a:ext cx="566977" cy="2109399"/>
        </a:xfrm>
        <a:prstGeom prst="rect">
          <a:avLst/>
        </a:prstGeom>
      </xdr:spPr>
    </xdr:pic>
    <xdr:clientData/>
  </xdr:twoCellAnchor>
  <xdr:twoCellAnchor editAs="oneCell">
    <xdr:from>
      <xdr:col>0</xdr:col>
      <xdr:colOff>0</xdr:colOff>
      <xdr:row>42</xdr:row>
      <xdr:rowOff>57150</xdr:rowOff>
    </xdr:from>
    <xdr:to>
      <xdr:col>0</xdr:col>
      <xdr:colOff>566977</xdr:colOff>
      <xdr:row>53</xdr:row>
      <xdr:rowOff>71049</xdr:rowOff>
    </xdr:to>
    <xdr:pic>
      <xdr:nvPicPr>
        <xdr:cNvPr id="34" name="Рисунок 33"/>
        <xdr:cNvPicPr>
          <a:picLocks noChangeAspect="1"/>
        </xdr:cNvPicPr>
      </xdr:nvPicPr>
      <xdr:blipFill>
        <a:blip xmlns:r="http://schemas.openxmlformats.org/officeDocument/2006/relationships" r:embed="rId6"/>
        <a:stretch>
          <a:fillRect/>
        </a:stretch>
      </xdr:blipFill>
      <xdr:spPr>
        <a:xfrm>
          <a:off x="0" y="8191500"/>
          <a:ext cx="566977" cy="2109399"/>
        </a:xfrm>
        <a:prstGeom prst="rect">
          <a:avLst/>
        </a:prstGeom>
      </xdr:spPr>
    </xdr:pic>
    <xdr:clientData/>
  </xdr:twoCellAnchor>
  <xdr:twoCellAnchor editAs="oneCell">
    <xdr:from>
      <xdr:col>0</xdr:col>
      <xdr:colOff>0</xdr:colOff>
      <xdr:row>55</xdr:row>
      <xdr:rowOff>0</xdr:rowOff>
    </xdr:from>
    <xdr:to>
      <xdr:col>0</xdr:col>
      <xdr:colOff>566977</xdr:colOff>
      <xdr:row>66</xdr:row>
      <xdr:rowOff>4374</xdr:rowOff>
    </xdr:to>
    <xdr:pic>
      <xdr:nvPicPr>
        <xdr:cNvPr id="36" name="Рисунок 35"/>
        <xdr:cNvPicPr>
          <a:picLocks noChangeAspect="1"/>
        </xdr:cNvPicPr>
      </xdr:nvPicPr>
      <xdr:blipFill>
        <a:blip xmlns:r="http://schemas.openxmlformats.org/officeDocument/2006/relationships" r:embed="rId6"/>
        <a:stretch>
          <a:fillRect/>
        </a:stretch>
      </xdr:blipFill>
      <xdr:spPr>
        <a:xfrm>
          <a:off x="0" y="10687050"/>
          <a:ext cx="566977" cy="2109399"/>
        </a:xfrm>
        <a:prstGeom prst="rect">
          <a:avLst/>
        </a:prstGeom>
      </xdr:spPr>
    </xdr:pic>
    <xdr:clientData/>
  </xdr:twoCellAnchor>
  <xdr:twoCellAnchor editAs="oneCell">
    <xdr:from>
      <xdr:col>3</xdr:col>
      <xdr:colOff>433066</xdr:colOff>
      <xdr:row>13</xdr:row>
      <xdr:rowOff>152400</xdr:rowOff>
    </xdr:from>
    <xdr:to>
      <xdr:col>4</xdr:col>
      <xdr:colOff>1666875</xdr:colOff>
      <xdr:row>29</xdr:row>
      <xdr:rowOff>19050</xdr:rowOff>
    </xdr:to>
    <xdr:pic>
      <xdr:nvPicPr>
        <xdr:cNvPr id="2" name="Рисунок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005316" y="2714625"/>
          <a:ext cx="2853059" cy="2952750"/>
        </a:xfrm>
        <a:prstGeom prst="rect">
          <a:avLst/>
        </a:prstGeom>
      </xdr:spPr>
    </xdr:pic>
    <xdr:clientData/>
  </xdr:twoCellAnchor>
  <xdr:twoCellAnchor editAs="oneCell">
    <xdr:from>
      <xdr:col>3</xdr:col>
      <xdr:colOff>409798</xdr:colOff>
      <xdr:row>31</xdr:row>
      <xdr:rowOff>152397</xdr:rowOff>
    </xdr:from>
    <xdr:to>
      <xdr:col>4</xdr:col>
      <xdr:colOff>1767283</xdr:colOff>
      <xdr:row>36</xdr:row>
      <xdr:rowOff>2</xdr:rowOff>
    </xdr:to>
    <xdr:pic>
      <xdr:nvPicPr>
        <xdr:cNvPr id="23" name="Рисунок 22"/>
        <xdr:cNvPicPr>
          <a:picLocks noChangeAspect="1"/>
        </xdr:cNvPicPr>
      </xdr:nvPicPr>
      <xdr:blipFill>
        <a:blip xmlns:r="http://schemas.openxmlformats.org/officeDocument/2006/relationships" r:embed="rId6"/>
        <a:stretch>
          <a:fillRect/>
        </a:stretch>
      </xdr:blipFill>
      <xdr:spPr>
        <a:xfrm rot="16200000">
          <a:off x="8070363" y="5102932"/>
          <a:ext cx="800105" cy="2976735"/>
        </a:xfrm>
        <a:prstGeom prst="rect">
          <a:avLst/>
        </a:prstGeom>
      </xdr:spPr>
    </xdr:pic>
    <xdr:clientData/>
  </xdr:twoCellAnchor>
  <xdr:twoCellAnchor editAs="oneCell">
    <xdr:from>
      <xdr:col>8</xdr:col>
      <xdr:colOff>719136</xdr:colOff>
      <xdr:row>54</xdr:row>
      <xdr:rowOff>200024</xdr:rowOff>
    </xdr:from>
    <xdr:to>
      <xdr:col>13</xdr:col>
      <xdr:colOff>400049</xdr:colOff>
      <xdr:row>68</xdr:row>
      <xdr:rowOff>19049</xdr:rowOff>
    </xdr:to>
    <xdr:pic>
      <xdr:nvPicPr>
        <xdr:cNvPr id="3" name="Рисунок 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711236" y="10953749"/>
          <a:ext cx="3757613" cy="2505075"/>
        </a:xfrm>
        <a:prstGeom prst="rect">
          <a:avLst/>
        </a:prstGeom>
      </xdr:spPr>
    </xdr:pic>
    <xdr:clientData/>
  </xdr:twoCellAnchor>
  <xdr:twoCellAnchor editAs="oneCell">
    <xdr:from>
      <xdr:col>9</xdr:col>
      <xdr:colOff>152400</xdr:colOff>
      <xdr:row>3</xdr:row>
      <xdr:rowOff>104775</xdr:rowOff>
    </xdr:from>
    <xdr:to>
      <xdr:col>16</xdr:col>
      <xdr:colOff>161925</xdr:colOff>
      <xdr:row>11</xdr:row>
      <xdr:rowOff>104775</xdr:rowOff>
    </xdr:to>
    <xdr:pic>
      <xdr:nvPicPr>
        <xdr:cNvPr id="4" name="Рисунок 3"/>
        <xdr:cNvPicPr>
          <a:picLocks noChangeAspect="1"/>
        </xdr:cNvPicPr>
      </xdr:nvPicPr>
      <xdr:blipFill>
        <a:blip xmlns:r="http://schemas.openxmlformats.org/officeDocument/2006/relationships" r:embed="rId9"/>
        <a:stretch>
          <a:fillRect/>
        </a:stretch>
      </xdr:blipFill>
      <xdr:spPr>
        <a:xfrm>
          <a:off x="14135100" y="752475"/>
          <a:ext cx="4924425" cy="1524000"/>
        </a:xfrm>
        <a:prstGeom prst="rect">
          <a:avLst/>
        </a:prstGeom>
      </xdr:spPr>
    </xdr:pic>
    <xdr:clientData/>
  </xdr:twoCellAnchor>
  <xdr:twoCellAnchor>
    <xdr:from>
      <xdr:col>9</xdr:col>
      <xdr:colOff>190501</xdr:colOff>
      <xdr:row>9</xdr:row>
      <xdr:rowOff>142875</xdr:rowOff>
    </xdr:from>
    <xdr:to>
      <xdr:col>15</xdr:col>
      <xdr:colOff>581025</xdr:colOff>
      <xdr:row>15</xdr:row>
      <xdr:rowOff>123825</xdr:rowOff>
    </xdr:to>
    <xdr:sp macro="" textlink="">
      <xdr:nvSpPr>
        <xdr:cNvPr id="5" name="TextBox 4"/>
        <xdr:cNvSpPr txBox="1"/>
      </xdr:nvSpPr>
      <xdr:spPr>
        <a:xfrm>
          <a:off x="14173201" y="1933575"/>
          <a:ext cx="4695824"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a:latin typeface="Times New Roman" panose="02020603050405020304" pitchFamily="18" charset="0"/>
              <a:cs typeface="Times New Roman" panose="02020603050405020304" pitchFamily="18" charset="0"/>
            </a:rPr>
            <a:t>Высота ограждения устанавливается в соответствии с нормами и требованиями законодательства по установлению ограждений к аттракционам, нестационарным торговым объектам. </a:t>
          </a:r>
        </a:p>
        <a:p>
          <a:pPr algn="just"/>
          <a:r>
            <a:rPr lang="ru-RU" sz="1100">
              <a:latin typeface="Times New Roman" panose="02020603050405020304" pitchFamily="18" charset="0"/>
              <a:cs typeface="Times New Roman" panose="02020603050405020304" pitchFamily="18" charset="0"/>
            </a:rPr>
            <a:t>Расстояния между рейками 90 мм, рейка 100 мм.</a:t>
          </a:r>
          <a:r>
            <a:rPr lang="ru-RU" sz="1100" baseline="0">
              <a:latin typeface="Times New Roman" panose="02020603050405020304" pitchFamily="18" charset="0"/>
              <a:cs typeface="Times New Roman" panose="02020603050405020304" pitchFamily="18" charset="0"/>
            </a:rPr>
            <a:t> Итоговый внешний вид, включая цвет ограждения, согласовывается с главным архитектором администрации МО ГО "Сыктывкар"</a:t>
          </a:r>
          <a:endParaRPr lang="ru-RU" sz="1100">
            <a:latin typeface="Times New Roman" panose="02020603050405020304" pitchFamily="18" charset="0"/>
            <a:cs typeface="Times New Roman" panose="02020603050405020304" pitchFamily="18" charset="0"/>
          </a:endParaRPr>
        </a:p>
        <a:p>
          <a:endParaRPr lang="ru-RU" sz="1100"/>
        </a:p>
      </xdr:txBody>
    </xdr:sp>
    <xdr:clientData/>
  </xdr:twoCellAnchor>
  <xdr:twoCellAnchor editAs="oneCell">
    <xdr:from>
      <xdr:col>3</xdr:col>
      <xdr:colOff>74319</xdr:colOff>
      <xdr:row>55</xdr:row>
      <xdr:rowOff>177088</xdr:rowOff>
    </xdr:from>
    <xdr:to>
      <xdr:col>5</xdr:col>
      <xdr:colOff>480772</xdr:colOff>
      <xdr:row>61</xdr:row>
      <xdr:rowOff>104776</xdr:rowOff>
    </xdr:to>
    <xdr:pic>
      <xdr:nvPicPr>
        <xdr:cNvPr id="6" name="Рисунок 5"/>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52250"/>
        <a:stretch/>
      </xdr:blipFill>
      <xdr:spPr>
        <a:xfrm>
          <a:off x="6646569" y="11130838"/>
          <a:ext cx="3911653" cy="1070688"/>
        </a:xfrm>
        <a:prstGeom prst="rect">
          <a:avLst/>
        </a:prstGeom>
      </xdr:spPr>
    </xdr:pic>
    <xdr:clientData/>
  </xdr:twoCellAnchor>
  <xdr:twoCellAnchor editAs="oneCell">
    <xdr:from>
      <xdr:col>9</xdr:col>
      <xdr:colOff>228600</xdr:colOff>
      <xdr:row>15</xdr:row>
      <xdr:rowOff>142875</xdr:rowOff>
    </xdr:from>
    <xdr:to>
      <xdr:col>22</xdr:col>
      <xdr:colOff>228599</xdr:colOff>
      <xdr:row>31</xdr:row>
      <xdr:rowOff>173374</xdr:rowOff>
    </xdr:to>
    <xdr:pic>
      <xdr:nvPicPr>
        <xdr:cNvPr id="7" name="Рисунок 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4211300" y="3095625"/>
          <a:ext cx="8572499" cy="3116599"/>
        </a:xfrm>
        <a:prstGeom prst="rect">
          <a:avLst/>
        </a:prstGeom>
      </xdr:spPr>
    </xdr:pic>
    <xdr:clientData/>
  </xdr:twoCellAnchor>
  <xdr:twoCellAnchor editAs="oneCell">
    <xdr:from>
      <xdr:col>5</xdr:col>
      <xdr:colOff>238124</xdr:colOff>
      <xdr:row>2</xdr:row>
      <xdr:rowOff>104775</xdr:rowOff>
    </xdr:from>
    <xdr:to>
      <xdr:col>8</xdr:col>
      <xdr:colOff>923924</xdr:colOff>
      <xdr:row>15</xdr:row>
      <xdr:rowOff>0</xdr:rowOff>
    </xdr:to>
    <xdr:pic>
      <xdr:nvPicPr>
        <xdr:cNvPr id="8" name="Рисунок 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315574" y="552450"/>
          <a:ext cx="3600450" cy="2400300"/>
        </a:xfrm>
        <a:prstGeom prst="rect">
          <a:avLst/>
        </a:prstGeom>
      </xdr:spPr>
    </xdr:pic>
    <xdr:clientData/>
  </xdr:twoCellAnchor>
  <xdr:twoCellAnchor editAs="oneCell">
    <xdr:from>
      <xdr:col>5</xdr:col>
      <xdr:colOff>304800</xdr:colOff>
      <xdr:row>41</xdr:row>
      <xdr:rowOff>76200</xdr:rowOff>
    </xdr:from>
    <xdr:to>
      <xdr:col>9</xdr:col>
      <xdr:colOff>95250</xdr:colOff>
      <xdr:row>53</xdr:row>
      <xdr:rowOff>254000</xdr:rowOff>
    </xdr:to>
    <xdr:pic>
      <xdr:nvPicPr>
        <xdr:cNvPr id="9" name="Рисунок 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flipH="1">
          <a:off x="10382250" y="8277225"/>
          <a:ext cx="3695700" cy="2463800"/>
        </a:xfrm>
        <a:prstGeom prst="rect">
          <a:avLst/>
        </a:prstGeom>
      </xdr:spPr>
    </xdr:pic>
    <xdr:clientData/>
  </xdr:twoCellAnchor>
  <xdr:twoCellAnchor editAs="oneCell">
    <xdr:from>
      <xdr:col>5</xdr:col>
      <xdr:colOff>371474</xdr:colOff>
      <xdr:row>29</xdr:row>
      <xdr:rowOff>76200</xdr:rowOff>
    </xdr:from>
    <xdr:to>
      <xdr:col>9</xdr:col>
      <xdr:colOff>68959</xdr:colOff>
      <xdr:row>40</xdr:row>
      <xdr:rowOff>372998</xdr:rowOff>
    </xdr:to>
    <xdr:pic>
      <xdr:nvPicPr>
        <xdr:cNvPr id="25" name="Рисунок 24"/>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48924" y="5724525"/>
          <a:ext cx="3602735" cy="240182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29"/>
  <sheetViews>
    <sheetView tabSelected="1" zoomScaleNormal="100" zoomScaleSheetLayoutView="85" workbookViewId="0">
      <selection activeCell="A7" sqref="A7:F7"/>
    </sheetView>
  </sheetViews>
  <sheetFormatPr defaultRowHeight="18.75" x14ac:dyDescent="0.3"/>
  <cols>
    <col min="1" max="1" width="23.5703125" style="66" customWidth="1"/>
    <col min="2" max="2" width="82.5703125" style="67" customWidth="1"/>
    <col min="3" max="3" width="20.85546875" style="68" customWidth="1"/>
    <col min="4" max="4" width="16.7109375" style="68" customWidth="1"/>
    <col min="5" max="5" width="25.28515625" style="67" customWidth="1"/>
    <col min="6" max="6" width="21.28515625" style="67" customWidth="1"/>
    <col min="7" max="7" width="42.85546875" style="1" customWidth="1"/>
    <col min="8" max="16384" width="9.140625" style="1"/>
  </cols>
  <sheetData>
    <row r="1" spans="1:7" x14ac:dyDescent="0.3">
      <c r="A1" s="176" t="s">
        <v>2</v>
      </c>
      <c r="B1" s="176"/>
      <c r="C1" s="176"/>
      <c r="D1" s="176"/>
      <c r="E1" s="176"/>
      <c r="F1" s="176"/>
    </row>
    <row r="2" spans="1:7" x14ac:dyDescent="0.3">
      <c r="A2" s="177"/>
      <c r="B2" s="177"/>
      <c r="C2" s="177"/>
      <c r="D2" s="177"/>
      <c r="E2" s="177"/>
      <c r="F2" s="177"/>
    </row>
    <row r="3" spans="1:7" x14ac:dyDescent="0.3">
      <c r="A3" s="197" t="s">
        <v>36</v>
      </c>
      <c r="B3" s="196" t="s">
        <v>0</v>
      </c>
      <c r="C3" s="194" t="s">
        <v>148</v>
      </c>
      <c r="D3" s="195" t="s">
        <v>146</v>
      </c>
      <c r="E3" s="198" t="s">
        <v>135</v>
      </c>
      <c r="F3" s="198"/>
    </row>
    <row r="4" spans="1:7" ht="171" customHeight="1" x14ac:dyDescent="0.3">
      <c r="A4" s="197"/>
      <c r="B4" s="196"/>
      <c r="C4" s="194"/>
      <c r="D4" s="195"/>
      <c r="E4" s="86" t="s">
        <v>149</v>
      </c>
      <c r="F4" s="86" t="s">
        <v>147</v>
      </c>
    </row>
    <row r="5" spans="1:7" ht="36" customHeight="1" x14ac:dyDescent="0.3">
      <c r="A5" s="62" t="s">
        <v>39</v>
      </c>
      <c r="B5" s="191" t="s">
        <v>4</v>
      </c>
      <c r="C5" s="192"/>
      <c r="D5" s="192"/>
      <c r="E5" s="192"/>
      <c r="F5" s="193"/>
    </row>
    <row r="6" spans="1:7" ht="69" customHeight="1" x14ac:dyDescent="0.3">
      <c r="A6" s="15" t="s">
        <v>7</v>
      </c>
      <c r="B6" s="39" t="s">
        <v>140</v>
      </c>
      <c r="C6" s="58">
        <f>'График уст-ки и расчет стоим-ти'!K14</f>
        <v>3721522.4491531029</v>
      </c>
      <c r="D6" s="59">
        <f>C6*0.05</f>
        <v>186076.12245765515</v>
      </c>
      <c r="E6" s="60">
        <f>'График уст-ки и расчет стоим-ти'!$L$14</f>
        <v>26333655.452176392</v>
      </c>
      <c r="F6" s="59">
        <f>E6*0.05</f>
        <v>1316682.7726088197</v>
      </c>
    </row>
    <row r="7" spans="1:7" ht="78.75" customHeight="1" x14ac:dyDescent="0.3">
      <c r="A7" s="188" t="s">
        <v>208</v>
      </c>
      <c r="B7" s="189"/>
      <c r="C7" s="189"/>
      <c r="D7" s="189"/>
      <c r="E7" s="189"/>
      <c r="F7" s="190"/>
    </row>
    <row r="8" spans="1:7" ht="24" customHeight="1" x14ac:dyDescent="0.3">
      <c r="A8" s="188" t="s">
        <v>41</v>
      </c>
      <c r="B8" s="189"/>
      <c r="C8" s="189"/>
      <c r="D8" s="189"/>
      <c r="E8" s="189"/>
      <c r="F8" s="190"/>
    </row>
    <row r="9" spans="1:7" ht="70.5" customHeight="1" x14ac:dyDescent="0.3">
      <c r="A9" s="13" t="s">
        <v>42</v>
      </c>
      <c r="B9" s="179" t="s">
        <v>145</v>
      </c>
      <c r="C9" s="180"/>
      <c r="D9" s="180"/>
      <c r="E9" s="180"/>
      <c r="F9" s="181"/>
    </row>
    <row r="10" spans="1:7" ht="48" customHeight="1" x14ac:dyDescent="0.3">
      <c r="A10" s="61" t="s">
        <v>37</v>
      </c>
      <c r="B10" s="179" t="s">
        <v>298</v>
      </c>
      <c r="C10" s="180"/>
      <c r="D10" s="180"/>
      <c r="E10" s="180"/>
      <c r="F10" s="181"/>
    </row>
    <row r="11" spans="1:7" ht="47.25" x14ac:dyDescent="0.3">
      <c r="A11" s="62" t="s">
        <v>1</v>
      </c>
      <c r="B11" s="182" t="s">
        <v>299</v>
      </c>
      <c r="C11" s="183"/>
      <c r="D11" s="183"/>
      <c r="E11" s="183"/>
      <c r="F11" s="184"/>
    </row>
    <row r="12" spans="1:7" ht="47.25" x14ac:dyDescent="0.3">
      <c r="A12" s="62" t="s">
        <v>3</v>
      </c>
      <c r="B12" s="182" t="s">
        <v>300</v>
      </c>
      <c r="C12" s="183"/>
      <c r="D12" s="183"/>
      <c r="E12" s="183"/>
      <c r="F12" s="184"/>
    </row>
    <row r="13" spans="1:7" ht="351" customHeight="1" x14ac:dyDescent="0.3">
      <c r="A13" s="187" t="s">
        <v>40</v>
      </c>
      <c r="B13" s="185" t="s">
        <v>296</v>
      </c>
      <c r="C13" s="186"/>
      <c r="D13" s="186"/>
      <c r="E13" s="186"/>
      <c r="F13" s="186"/>
      <c r="G13" s="2"/>
    </row>
    <row r="14" spans="1:7" ht="54.75" customHeight="1" x14ac:dyDescent="0.3">
      <c r="A14" s="187"/>
      <c r="B14" s="178" t="s">
        <v>97</v>
      </c>
      <c r="C14" s="178"/>
      <c r="D14" s="178"/>
      <c r="E14" s="178"/>
      <c r="F14" s="178"/>
    </row>
    <row r="15" spans="1:7" ht="148.5" customHeight="1" x14ac:dyDescent="0.3">
      <c r="A15" s="187"/>
      <c r="B15" s="187" t="s">
        <v>141</v>
      </c>
      <c r="C15" s="187"/>
      <c r="D15" s="187"/>
      <c r="E15" s="187"/>
      <c r="F15" s="187"/>
    </row>
    <row r="16" spans="1:7" ht="34.5" customHeight="1" x14ac:dyDescent="0.3">
      <c r="A16" s="187"/>
      <c r="B16" s="187" t="s">
        <v>38</v>
      </c>
      <c r="C16" s="187"/>
      <c r="D16" s="187"/>
      <c r="E16" s="187"/>
      <c r="F16" s="187"/>
    </row>
    <row r="17" spans="1:7" ht="366.75" customHeight="1" x14ac:dyDescent="0.3">
      <c r="A17" s="187"/>
      <c r="B17" s="178" t="s">
        <v>205</v>
      </c>
      <c r="C17" s="178"/>
      <c r="D17" s="178"/>
      <c r="E17" s="178"/>
      <c r="F17" s="178"/>
    </row>
    <row r="18" spans="1:7" ht="46.5" customHeight="1" x14ac:dyDescent="0.3">
      <c r="A18" s="187"/>
      <c r="B18" s="178"/>
      <c r="C18" s="178"/>
      <c r="D18" s="178"/>
      <c r="E18" s="178"/>
      <c r="F18" s="178"/>
    </row>
    <row r="19" spans="1:7" ht="41.25" customHeight="1" x14ac:dyDescent="0.3">
      <c r="A19" s="187"/>
      <c r="B19" s="200" t="s">
        <v>117</v>
      </c>
      <c r="C19" s="200"/>
      <c r="D19" s="200"/>
      <c r="E19" s="200"/>
      <c r="F19" s="200"/>
    </row>
    <row r="20" spans="1:7" ht="154.5" customHeight="1" x14ac:dyDescent="0.3">
      <c r="A20" s="71" t="s">
        <v>132</v>
      </c>
      <c r="B20" s="200" t="s">
        <v>209</v>
      </c>
      <c r="C20" s="200"/>
      <c r="D20" s="200"/>
      <c r="E20" s="200"/>
      <c r="F20" s="200"/>
    </row>
    <row r="21" spans="1:7" ht="180" customHeight="1" x14ac:dyDescent="0.3">
      <c r="A21" s="71" t="s">
        <v>133</v>
      </c>
      <c r="B21" s="201" t="s">
        <v>210</v>
      </c>
      <c r="C21" s="202"/>
      <c r="D21" s="202"/>
      <c r="E21" s="202"/>
      <c r="F21" s="203"/>
      <c r="G21" s="135"/>
    </row>
    <row r="22" spans="1:7" ht="104.25" customHeight="1" x14ac:dyDescent="0.3">
      <c r="A22" s="204" t="s">
        <v>134</v>
      </c>
      <c r="B22" s="200" t="s">
        <v>206</v>
      </c>
      <c r="C22" s="200"/>
      <c r="D22" s="200"/>
      <c r="E22" s="200"/>
      <c r="F22" s="200"/>
      <c r="G22" s="2"/>
    </row>
    <row r="23" spans="1:7" ht="161.25" customHeight="1" x14ac:dyDescent="0.3">
      <c r="A23" s="205"/>
      <c r="B23" s="200" t="s">
        <v>211</v>
      </c>
      <c r="C23" s="200"/>
      <c r="D23" s="200"/>
      <c r="E23" s="200"/>
      <c r="F23" s="200"/>
      <c r="G23" s="2"/>
    </row>
    <row r="24" spans="1:7" ht="98.25" customHeight="1" x14ac:dyDescent="0.3">
      <c r="A24" s="71" t="s">
        <v>136</v>
      </c>
      <c r="B24" s="200" t="s">
        <v>207</v>
      </c>
      <c r="C24" s="200"/>
      <c r="D24" s="200"/>
      <c r="E24" s="200"/>
      <c r="F24" s="200"/>
    </row>
    <row r="25" spans="1:7" ht="144.75" customHeight="1" x14ac:dyDescent="0.3">
      <c r="A25" s="71" t="s">
        <v>198</v>
      </c>
      <c r="B25" s="201" t="s">
        <v>199</v>
      </c>
      <c r="C25" s="202"/>
      <c r="D25" s="202"/>
      <c r="E25" s="202"/>
      <c r="F25" s="203"/>
      <c r="G25" s="136"/>
    </row>
    <row r="26" spans="1:7" ht="206.25" customHeight="1" x14ac:dyDescent="0.3">
      <c r="A26" s="71" t="s">
        <v>137</v>
      </c>
      <c r="B26" s="200" t="s">
        <v>305</v>
      </c>
      <c r="C26" s="200"/>
      <c r="D26" s="200"/>
      <c r="E26" s="200"/>
      <c r="F26" s="200"/>
      <c r="G26" s="135"/>
    </row>
    <row r="27" spans="1:7" ht="50.25" customHeight="1" x14ac:dyDescent="0.3">
      <c r="A27" s="199" t="s">
        <v>35</v>
      </c>
      <c r="B27" s="199"/>
      <c r="C27" s="199"/>
      <c r="D27" s="199"/>
      <c r="E27" s="199"/>
      <c r="F27" s="199"/>
    </row>
    <row r="28" spans="1:7" ht="81.75" customHeight="1" x14ac:dyDescent="0.3">
      <c r="A28" s="199" t="s">
        <v>212</v>
      </c>
      <c r="B28" s="199"/>
      <c r="C28" s="199"/>
      <c r="D28" s="199"/>
      <c r="E28" s="199"/>
      <c r="F28" s="199"/>
    </row>
    <row r="29" spans="1:7" x14ac:dyDescent="0.3">
      <c r="A29" s="63"/>
      <c r="B29" s="64"/>
      <c r="C29" s="65"/>
      <c r="D29" s="65"/>
      <c r="E29" s="64"/>
      <c r="F29" s="64"/>
    </row>
  </sheetData>
  <mergeCells count="30">
    <mergeCell ref="A28:F28"/>
    <mergeCell ref="B19:F19"/>
    <mergeCell ref="B15:F15"/>
    <mergeCell ref="B16:F16"/>
    <mergeCell ref="A27:F27"/>
    <mergeCell ref="B24:F24"/>
    <mergeCell ref="B20:F20"/>
    <mergeCell ref="B22:F22"/>
    <mergeCell ref="B26:F26"/>
    <mergeCell ref="B25:F25"/>
    <mergeCell ref="B17:F18"/>
    <mergeCell ref="B21:F21"/>
    <mergeCell ref="B23:F23"/>
    <mergeCell ref="A22:A23"/>
    <mergeCell ref="A1:F2"/>
    <mergeCell ref="B14:F14"/>
    <mergeCell ref="B10:F10"/>
    <mergeCell ref="B11:F11"/>
    <mergeCell ref="B12:F12"/>
    <mergeCell ref="B13:F13"/>
    <mergeCell ref="A13:A19"/>
    <mergeCell ref="B9:F9"/>
    <mergeCell ref="A8:F8"/>
    <mergeCell ref="A7:F7"/>
    <mergeCell ref="B5:F5"/>
    <mergeCell ref="C3:C4"/>
    <mergeCell ref="D3:D4"/>
    <mergeCell ref="B3:B4"/>
    <mergeCell ref="A3:A4"/>
    <mergeCell ref="E3:F3"/>
  </mergeCells>
  <pageMargins left="0.39370078740157483" right="0.39370078740157483" top="0.59055118110236227"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workbookViewId="0">
      <selection activeCell="L36" sqref="L36"/>
    </sheetView>
  </sheetViews>
  <sheetFormatPr defaultRowHeight="15" x14ac:dyDescent="0.25"/>
  <cols>
    <col min="1" max="1" width="17.7109375" customWidth="1"/>
    <col min="7" max="7" width="30" customWidth="1"/>
    <col min="12" max="12" width="38.140625" customWidth="1"/>
    <col min="14" max="14" width="8.85546875" customWidth="1"/>
  </cols>
  <sheetData>
    <row r="2" spans="1:16" ht="98.25" customHeight="1" x14ac:dyDescent="0.25">
      <c r="A2" s="18"/>
      <c r="B2" s="18"/>
      <c r="C2" s="18"/>
      <c r="D2" s="18"/>
      <c r="E2" s="18"/>
      <c r="F2" s="18"/>
      <c r="G2" s="5" t="s">
        <v>61</v>
      </c>
      <c r="H2" s="5"/>
      <c r="I2" s="206" t="s">
        <v>62</v>
      </c>
      <c r="J2" s="206"/>
      <c r="K2" s="206"/>
      <c r="L2" s="206"/>
      <c r="M2" s="206"/>
      <c r="N2" s="206"/>
      <c r="O2" s="24"/>
      <c r="P2" s="24"/>
    </row>
    <row r="3" spans="1:16" ht="15.75" x14ac:dyDescent="0.25">
      <c r="A3" s="207" t="s">
        <v>63</v>
      </c>
      <c r="B3" s="207"/>
      <c r="C3" s="207"/>
      <c r="D3" s="207"/>
      <c r="E3" s="207"/>
      <c r="F3" s="207"/>
      <c r="G3" s="207"/>
      <c r="H3" s="31"/>
      <c r="I3" s="24"/>
      <c r="J3" s="24"/>
      <c r="K3" s="24"/>
      <c r="L3" s="24"/>
      <c r="M3" s="24"/>
      <c r="N3" s="24"/>
      <c r="O3" s="24"/>
      <c r="P3" s="24"/>
    </row>
    <row r="4" spans="1:16" ht="15.75" x14ac:dyDescent="0.25">
      <c r="A4" s="207"/>
      <c r="B4" s="207"/>
      <c r="C4" s="207"/>
      <c r="D4" s="207"/>
      <c r="E4" s="207"/>
      <c r="F4" s="207"/>
      <c r="G4" s="207"/>
      <c r="H4" s="31"/>
      <c r="I4" s="30" t="s">
        <v>64</v>
      </c>
      <c r="J4" s="208" t="s">
        <v>65</v>
      </c>
      <c r="K4" s="208"/>
      <c r="L4" s="208"/>
      <c r="M4" s="208" t="s">
        <v>66</v>
      </c>
      <c r="N4" s="208"/>
      <c r="O4" s="24"/>
      <c r="P4" s="24"/>
    </row>
    <row r="5" spans="1:16" ht="15.75" x14ac:dyDescent="0.25">
      <c r="A5" s="207"/>
      <c r="B5" s="207"/>
      <c r="C5" s="207"/>
      <c r="D5" s="207"/>
      <c r="E5" s="207"/>
      <c r="F5" s="207"/>
      <c r="G5" s="207"/>
      <c r="H5" s="31"/>
      <c r="I5" s="30">
        <v>1</v>
      </c>
      <c r="J5" s="208"/>
      <c r="K5" s="208"/>
      <c r="L5" s="208"/>
      <c r="M5" s="208"/>
      <c r="N5" s="208"/>
      <c r="O5" s="24"/>
      <c r="P5" s="24"/>
    </row>
    <row r="6" spans="1:16" ht="15.75" x14ac:dyDescent="0.25">
      <c r="A6" s="18"/>
      <c r="B6" s="18"/>
      <c r="C6" s="18"/>
      <c r="D6" s="18"/>
      <c r="E6" s="18"/>
      <c r="F6" s="18"/>
      <c r="G6" s="18"/>
      <c r="H6" s="18"/>
      <c r="I6" s="30">
        <v>2</v>
      </c>
      <c r="J6" s="208"/>
      <c r="K6" s="208"/>
      <c r="L6" s="208"/>
      <c r="M6" s="208"/>
      <c r="N6" s="208"/>
      <c r="O6" s="24"/>
      <c r="P6" s="24"/>
    </row>
    <row r="7" spans="1:16" ht="18" customHeight="1" x14ac:dyDescent="0.25">
      <c r="A7" s="32" t="s">
        <v>67</v>
      </c>
      <c r="B7" s="18"/>
      <c r="C7" s="18"/>
      <c r="D7" s="18"/>
      <c r="E7" s="18"/>
      <c r="F7" s="18"/>
      <c r="G7" s="18"/>
      <c r="H7" s="18"/>
      <c r="I7" s="30">
        <v>3</v>
      </c>
      <c r="J7" s="208"/>
      <c r="K7" s="208"/>
      <c r="L7" s="208"/>
      <c r="M7" s="208"/>
      <c r="N7" s="208"/>
      <c r="O7" s="24"/>
      <c r="P7" s="24"/>
    </row>
    <row r="8" spans="1:16" ht="15.75" x14ac:dyDescent="0.25">
      <c r="A8" s="18"/>
      <c r="B8" s="18"/>
      <c r="C8" s="18"/>
      <c r="D8" s="18"/>
      <c r="E8" s="18"/>
      <c r="F8" s="18"/>
      <c r="G8" s="18"/>
      <c r="H8" s="18"/>
      <c r="I8" s="30">
        <v>4</v>
      </c>
      <c r="J8" s="208"/>
      <c r="K8" s="208"/>
      <c r="L8" s="208"/>
      <c r="M8" s="208"/>
      <c r="N8" s="208"/>
      <c r="O8" s="24"/>
      <c r="P8" s="24"/>
    </row>
    <row r="9" spans="1:16" ht="15.75" x14ac:dyDescent="0.25">
      <c r="A9" s="209" t="s">
        <v>68</v>
      </c>
      <c r="B9" s="209"/>
      <c r="C9" s="209"/>
      <c r="D9" s="209"/>
      <c r="E9" s="209"/>
      <c r="F9" s="209"/>
      <c r="G9" s="209"/>
      <c r="H9" s="33"/>
      <c r="I9" s="30">
        <v>5</v>
      </c>
      <c r="J9" s="208"/>
      <c r="K9" s="208"/>
      <c r="L9" s="208"/>
      <c r="M9" s="208"/>
      <c r="N9" s="208"/>
      <c r="O9" s="24"/>
      <c r="P9" s="24"/>
    </row>
    <row r="10" spans="1:16" ht="15.75" x14ac:dyDescent="0.25">
      <c r="A10" s="209" t="s">
        <v>69</v>
      </c>
      <c r="B10" s="209"/>
      <c r="C10" s="209"/>
      <c r="D10" s="209"/>
      <c r="E10" s="209"/>
      <c r="F10" s="209"/>
      <c r="G10" s="209"/>
      <c r="H10" s="33"/>
      <c r="I10" s="30">
        <v>6</v>
      </c>
      <c r="J10" s="208"/>
      <c r="K10" s="208"/>
      <c r="L10" s="208"/>
      <c r="M10" s="208"/>
      <c r="N10" s="208"/>
      <c r="O10" s="24"/>
      <c r="P10" s="24"/>
    </row>
    <row r="11" spans="1:16" ht="15.75" x14ac:dyDescent="0.25">
      <c r="A11" s="209" t="s">
        <v>68</v>
      </c>
      <c r="B11" s="209"/>
      <c r="C11" s="209"/>
      <c r="D11" s="209"/>
      <c r="E11" s="209"/>
      <c r="F11" s="209"/>
      <c r="G11" s="209"/>
      <c r="H11" s="33"/>
      <c r="I11" s="30">
        <v>7</v>
      </c>
      <c r="J11" s="208"/>
      <c r="K11" s="208"/>
      <c r="L11" s="208"/>
      <c r="M11" s="208"/>
      <c r="N11" s="208"/>
      <c r="O11" s="24"/>
      <c r="P11" s="24"/>
    </row>
    <row r="12" spans="1:16" ht="15.75" x14ac:dyDescent="0.25">
      <c r="A12" s="209" t="s">
        <v>70</v>
      </c>
      <c r="B12" s="209"/>
      <c r="C12" s="209"/>
      <c r="D12" s="209"/>
      <c r="E12" s="209"/>
      <c r="F12" s="209"/>
      <c r="G12" s="209"/>
      <c r="H12" s="33"/>
      <c r="I12" s="30">
        <v>8</v>
      </c>
      <c r="J12" s="208"/>
      <c r="K12" s="208"/>
      <c r="L12" s="208"/>
      <c r="M12" s="208"/>
      <c r="N12" s="208"/>
      <c r="O12" s="24"/>
      <c r="P12" s="24"/>
    </row>
    <row r="13" spans="1:16" ht="15.75" x14ac:dyDescent="0.25">
      <c r="A13" s="209" t="s">
        <v>71</v>
      </c>
      <c r="B13" s="209"/>
      <c r="C13" s="209"/>
      <c r="D13" s="209"/>
      <c r="E13" s="209"/>
      <c r="F13" s="209"/>
      <c r="G13" s="209"/>
      <c r="H13" s="33"/>
      <c r="I13" s="30">
        <v>9</v>
      </c>
      <c r="J13" s="208"/>
      <c r="K13" s="208"/>
      <c r="L13" s="208"/>
      <c r="M13" s="208"/>
      <c r="N13" s="208"/>
      <c r="O13" s="24"/>
      <c r="P13" s="24"/>
    </row>
    <row r="14" spans="1:16" ht="15.75" x14ac:dyDescent="0.25">
      <c r="A14" s="33"/>
      <c r="B14" s="33"/>
      <c r="C14" s="33"/>
      <c r="D14" s="33"/>
      <c r="E14" s="33"/>
      <c r="F14" s="33"/>
      <c r="G14" s="33"/>
      <c r="H14" s="33"/>
      <c r="I14" s="30">
        <v>10</v>
      </c>
      <c r="J14" s="208"/>
      <c r="K14" s="208"/>
      <c r="L14" s="208"/>
      <c r="M14" s="208"/>
      <c r="N14" s="208"/>
      <c r="O14" s="24"/>
      <c r="P14" s="24"/>
    </row>
    <row r="15" spans="1:16" ht="15.75" x14ac:dyDescent="0.25">
      <c r="A15" s="33"/>
      <c r="B15" s="33"/>
      <c r="C15" s="33"/>
      <c r="D15" s="33"/>
      <c r="E15" s="33"/>
      <c r="F15" s="33"/>
      <c r="G15" s="33"/>
      <c r="H15" s="33"/>
      <c r="I15" s="30">
        <v>11</v>
      </c>
      <c r="J15" s="208"/>
      <c r="K15" s="208"/>
      <c r="L15" s="208"/>
      <c r="M15" s="208"/>
      <c r="N15" s="208"/>
      <c r="O15" s="24"/>
      <c r="P15" s="24"/>
    </row>
    <row r="16" spans="1:16" ht="15.75" x14ac:dyDescent="0.25">
      <c r="A16" s="209" t="s">
        <v>72</v>
      </c>
      <c r="B16" s="209"/>
      <c r="C16" s="209"/>
      <c r="D16" s="209"/>
      <c r="E16" s="209"/>
      <c r="F16" s="209"/>
      <c r="G16" s="209"/>
      <c r="H16" s="33"/>
      <c r="I16" s="30">
        <v>12</v>
      </c>
      <c r="J16" s="208"/>
      <c r="K16" s="208"/>
      <c r="L16" s="208"/>
      <c r="M16" s="208"/>
      <c r="N16" s="208"/>
      <c r="O16" s="24"/>
      <c r="P16" s="24"/>
    </row>
    <row r="17" spans="1:16" ht="15.75" x14ac:dyDescent="0.25">
      <c r="A17" s="33"/>
      <c r="B17" s="33"/>
      <c r="C17" s="33"/>
      <c r="D17" s="33"/>
      <c r="E17" s="33"/>
      <c r="F17" s="33"/>
      <c r="G17" s="33"/>
      <c r="H17" s="33"/>
      <c r="I17" s="34"/>
      <c r="J17" s="35"/>
      <c r="K17" s="35"/>
      <c r="L17" s="35"/>
      <c r="M17" s="35"/>
      <c r="N17" s="35"/>
      <c r="O17" s="24"/>
      <c r="P17" s="24"/>
    </row>
    <row r="18" spans="1:16" ht="15.75" x14ac:dyDescent="0.25">
      <c r="A18" s="18" t="s">
        <v>73</v>
      </c>
      <c r="B18" s="18"/>
      <c r="C18" s="18"/>
      <c r="D18" s="18"/>
      <c r="E18" s="18"/>
      <c r="F18" s="18"/>
      <c r="G18" s="18"/>
      <c r="H18" s="18"/>
      <c r="I18" s="34"/>
      <c r="J18" s="35"/>
      <c r="K18" s="35"/>
      <c r="L18" s="35"/>
      <c r="M18" s="35"/>
      <c r="N18" s="35"/>
      <c r="O18" s="24"/>
      <c r="P18" s="24"/>
    </row>
    <row r="19" spans="1:16" ht="15.75" x14ac:dyDescent="0.25">
      <c r="A19" s="209" t="s">
        <v>74</v>
      </c>
      <c r="B19" s="209"/>
      <c r="C19" s="209"/>
      <c r="D19" s="209"/>
      <c r="E19" s="209"/>
      <c r="F19" s="209"/>
      <c r="G19" s="209"/>
      <c r="H19" s="33"/>
      <c r="I19" s="34"/>
      <c r="J19" s="35"/>
      <c r="K19" s="35"/>
      <c r="L19" s="35"/>
      <c r="M19" s="35"/>
      <c r="N19" s="35"/>
      <c r="O19" s="24"/>
      <c r="P19" s="24"/>
    </row>
    <row r="20" spans="1:16" ht="15.75" x14ac:dyDescent="0.25">
      <c r="A20" s="209" t="s">
        <v>75</v>
      </c>
      <c r="B20" s="209"/>
      <c r="C20" s="209"/>
      <c r="D20" s="209"/>
      <c r="E20" s="209"/>
      <c r="F20" s="209"/>
      <c r="G20" s="209"/>
      <c r="H20" s="33"/>
      <c r="I20" s="24"/>
      <c r="J20" s="24"/>
      <c r="K20" s="24"/>
      <c r="L20" s="24"/>
      <c r="M20" s="24"/>
      <c r="N20" s="24"/>
      <c r="O20" s="24"/>
      <c r="P20" s="24"/>
    </row>
    <row r="21" spans="1:16" ht="15.75" x14ac:dyDescent="0.25">
      <c r="A21" s="18" t="s">
        <v>76</v>
      </c>
      <c r="B21" s="18"/>
      <c r="C21" s="18"/>
      <c r="D21" s="18"/>
      <c r="E21" s="18"/>
      <c r="F21" s="18"/>
      <c r="G21" s="18"/>
      <c r="H21" s="18"/>
      <c r="I21" s="24" t="s">
        <v>77</v>
      </c>
      <c r="J21" s="24"/>
      <c r="K21" s="24"/>
      <c r="L21" s="24"/>
      <c r="M21" s="24"/>
      <c r="N21" s="24"/>
      <c r="O21" s="24"/>
      <c r="P21" s="24"/>
    </row>
    <row r="22" spans="1:16" ht="15.75" x14ac:dyDescent="0.25">
      <c r="A22" s="209" t="s">
        <v>78</v>
      </c>
      <c r="B22" s="209"/>
      <c r="C22" s="209"/>
      <c r="D22" s="209"/>
      <c r="E22" s="209"/>
      <c r="F22" s="209"/>
      <c r="G22" s="209"/>
      <c r="H22" s="33"/>
      <c r="I22" s="24" t="s">
        <v>79</v>
      </c>
      <c r="J22" s="24"/>
      <c r="K22" s="24"/>
      <c r="L22" s="24"/>
      <c r="M22" s="24"/>
      <c r="N22" s="24"/>
      <c r="O22" s="24"/>
      <c r="P22" s="24"/>
    </row>
    <row r="23" spans="1:16" ht="15.75" x14ac:dyDescent="0.25">
      <c r="A23" s="209" t="s">
        <v>74</v>
      </c>
      <c r="B23" s="209"/>
      <c r="C23" s="209"/>
      <c r="D23" s="209"/>
      <c r="E23" s="209"/>
      <c r="F23" s="209"/>
      <c r="G23" s="209"/>
      <c r="H23" s="33"/>
      <c r="I23" s="24"/>
      <c r="J23" s="24"/>
      <c r="K23" s="24"/>
      <c r="L23" s="24"/>
      <c r="M23" s="24"/>
      <c r="N23" s="24"/>
      <c r="O23" s="24"/>
      <c r="P23" s="24"/>
    </row>
    <row r="24" spans="1:16" ht="15.75" x14ac:dyDescent="0.25">
      <c r="A24" s="209" t="s">
        <v>80</v>
      </c>
      <c r="B24" s="209"/>
      <c r="C24" s="209"/>
      <c r="D24" s="209"/>
      <c r="E24" s="209"/>
      <c r="F24" s="209"/>
      <c r="G24" s="209"/>
      <c r="H24" s="33"/>
      <c r="I24" s="24" t="s">
        <v>81</v>
      </c>
      <c r="J24" s="24"/>
      <c r="K24" s="24"/>
      <c r="L24" s="24"/>
      <c r="M24" s="24"/>
      <c r="N24" s="24"/>
      <c r="O24" s="24"/>
      <c r="P24" s="24"/>
    </row>
    <row r="25" spans="1:16" ht="15.75" x14ac:dyDescent="0.25">
      <c r="A25" s="210" t="s">
        <v>82</v>
      </c>
      <c r="B25" s="210"/>
      <c r="C25" s="210"/>
      <c r="D25" s="210"/>
      <c r="E25" s="210"/>
      <c r="F25" s="210"/>
      <c r="G25" s="210"/>
      <c r="H25" s="36"/>
      <c r="I25" s="24"/>
      <c r="J25" s="24"/>
      <c r="K25" s="24"/>
      <c r="L25" s="24"/>
      <c r="M25" s="24"/>
      <c r="N25" s="24"/>
      <c r="O25" s="24"/>
      <c r="P25" s="24"/>
    </row>
    <row r="26" spans="1:16" ht="15.75" x14ac:dyDescent="0.25">
      <c r="A26" s="210"/>
      <c r="B26" s="210"/>
      <c r="C26" s="210"/>
      <c r="D26" s="210"/>
      <c r="E26" s="210"/>
      <c r="F26" s="210"/>
      <c r="G26" s="210"/>
      <c r="H26" s="36"/>
      <c r="I26" s="24" t="s">
        <v>83</v>
      </c>
      <c r="J26" s="24"/>
      <c r="K26" s="24"/>
      <c r="L26" s="24"/>
      <c r="M26" s="24"/>
      <c r="N26" s="24"/>
      <c r="O26" s="24"/>
      <c r="P26" s="24"/>
    </row>
    <row r="27" spans="1:16" ht="15.75" x14ac:dyDescent="0.25">
      <c r="A27" s="210"/>
      <c r="B27" s="210"/>
      <c r="C27" s="210"/>
      <c r="D27" s="210"/>
      <c r="E27" s="210"/>
      <c r="F27" s="210"/>
      <c r="G27" s="210"/>
      <c r="H27" s="36"/>
      <c r="I27" s="24"/>
      <c r="J27" s="24"/>
      <c r="K27" s="24"/>
      <c r="L27" s="24"/>
      <c r="M27" s="24"/>
      <c r="N27" s="24"/>
      <c r="O27" s="24"/>
      <c r="P27" s="24"/>
    </row>
    <row r="28" spans="1:16" ht="15.75" x14ac:dyDescent="0.25">
      <c r="A28" s="209"/>
      <c r="B28" s="209"/>
      <c r="C28" s="209"/>
      <c r="D28" s="209"/>
      <c r="E28" s="209"/>
      <c r="F28" s="209"/>
      <c r="G28" s="209"/>
      <c r="H28" s="33"/>
      <c r="I28" s="24"/>
      <c r="J28" s="24"/>
      <c r="K28" s="24"/>
      <c r="L28" s="24"/>
      <c r="M28" s="24"/>
      <c r="N28" s="24"/>
    </row>
    <row r="29" spans="1:16" ht="15.75" x14ac:dyDescent="0.25">
      <c r="A29" s="211" t="s">
        <v>84</v>
      </c>
      <c r="B29" s="211"/>
      <c r="C29" s="211"/>
      <c r="D29" s="211"/>
      <c r="E29" s="211"/>
      <c r="F29" s="211"/>
      <c r="G29" s="211"/>
      <c r="H29" s="37"/>
      <c r="I29" s="24"/>
      <c r="J29" s="24"/>
      <c r="K29" s="24"/>
      <c r="L29" s="24"/>
      <c r="M29" s="24"/>
      <c r="N29" s="24"/>
    </row>
    <row r="30" spans="1:16" ht="15.75" x14ac:dyDescent="0.25">
      <c r="A30" s="210" t="s">
        <v>85</v>
      </c>
      <c r="B30" s="210"/>
      <c r="C30" s="210"/>
      <c r="D30" s="210"/>
      <c r="E30" s="210"/>
      <c r="F30" s="210"/>
      <c r="G30" s="210"/>
      <c r="H30" s="36"/>
      <c r="I30" s="24"/>
      <c r="J30" s="24"/>
      <c r="K30" s="24"/>
      <c r="L30" s="24"/>
      <c r="M30" s="24"/>
      <c r="N30" s="24"/>
    </row>
    <row r="31" spans="1:16" ht="15.75" x14ac:dyDescent="0.25">
      <c r="A31" s="210"/>
      <c r="B31" s="210"/>
      <c r="C31" s="210"/>
      <c r="D31" s="210"/>
      <c r="E31" s="210"/>
      <c r="F31" s="210"/>
      <c r="G31" s="210"/>
      <c r="H31" s="36"/>
    </row>
    <row r="32" spans="1:16" ht="15.75" x14ac:dyDescent="0.25">
      <c r="A32" s="210"/>
      <c r="B32" s="210"/>
      <c r="C32" s="210"/>
      <c r="D32" s="210"/>
      <c r="E32" s="210"/>
      <c r="F32" s="210"/>
      <c r="G32" s="210"/>
      <c r="H32" s="36"/>
    </row>
    <row r="33" spans="1:8" ht="15.75" x14ac:dyDescent="0.25">
      <c r="A33" s="210" t="s">
        <v>138</v>
      </c>
      <c r="B33" s="210"/>
      <c r="C33" s="210"/>
      <c r="D33" s="210"/>
      <c r="E33" s="210"/>
      <c r="F33" s="210"/>
      <c r="G33" s="210"/>
      <c r="H33" s="36"/>
    </row>
    <row r="34" spans="1:8" ht="15.75" x14ac:dyDescent="0.25">
      <c r="A34" s="210"/>
      <c r="B34" s="210"/>
      <c r="C34" s="210"/>
      <c r="D34" s="210"/>
      <c r="E34" s="210"/>
      <c r="F34" s="210"/>
      <c r="G34" s="210"/>
      <c r="H34" s="36"/>
    </row>
    <row r="35" spans="1:8" ht="15.75" x14ac:dyDescent="0.25">
      <c r="A35" s="210"/>
      <c r="B35" s="210"/>
      <c r="C35" s="210"/>
      <c r="D35" s="210"/>
      <c r="E35" s="210"/>
      <c r="F35" s="210"/>
      <c r="G35" s="210"/>
      <c r="H35" s="36"/>
    </row>
    <row r="36" spans="1:8" ht="15.75" x14ac:dyDescent="0.25">
      <c r="A36" s="210"/>
      <c r="B36" s="210"/>
      <c r="C36" s="210"/>
      <c r="D36" s="210"/>
      <c r="E36" s="210"/>
      <c r="F36" s="210"/>
      <c r="G36" s="210"/>
      <c r="H36" s="36"/>
    </row>
    <row r="37" spans="1:8" ht="30.75" customHeight="1" x14ac:dyDescent="0.25">
      <c r="A37" s="210"/>
      <c r="B37" s="210"/>
      <c r="C37" s="210"/>
      <c r="D37" s="210"/>
      <c r="E37" s="210"/>
      <c r="F37" s="210"/>
      <c r="G37" s="210"/>
      <c r="H37" s="36"/>
    </row>
    <row r="38" spans="1:8" ht="15.75" x14ac:dyDescent="0.25">
      <c r="A38" s="18"/>
      <c r="B38" s="18"/>
      <c r="C38" s="18"/>
      <c r="D38" s="18"/>
      <c r="E38" s="18"/>
      <c r="F38" s="18"/>
      <c r="G38" s="18"/>
      <c r="H38" s="18"/>
    </row>
    <row r="39" spans="1:8" ht="15.75" x14ac:dyDescent="0.25">
      <c r="A39" s="18"/>
      <c r="B39" s="209" t="s">
        <v>86</v>
      </c>
      <c r="C39" s="209"/>
      <c r="D39" s="209"/>
      <c r="E39" s="209"/>
      <c r="F39" s="209"/>
      <c r="G39" s="18"/>
      <c r="H39" s="18"/>
    </row>
    <row r="40" spans="1:8" ht="15.75" x14ac:dyDescent="0.25">
      <c r="A40" s="18"/>
      <c r="B40" s="18"/>
      <c r="C40" s="18"/>
      <c r="D40" s="18"/>
      <c r="E40" s="18"/>
      <c r="F40" s="18"/>
      <c r="G40" s="18"/>
      <c r="H40" s="18"/>
    </row>
    <row r="41" spans="1:8" ht="15.75" x14ac:dyDescent="0.25">
      <c r="A41" s="18"/>
      <c r="B41" s="211" t="s">
        <v>87</v>
      </c>
      <c r="C41" s="211"/>
      <c r="D41" s="211"/>
      <c r="E41" s="211"/>
      <c r="F41" s="211"/>
      <c r="G41" s="211"/>
      <c r="H41" s="37"/>
    </row>
    <row r="42" spans="1:8" ht="15.75" x14ac:dyDescent="0.25">
      <c r="A42" s="18"/>
      <c r="B42" s="209" t="s">
        <v>88</v>
      </c>
      <c r="C42" s="209"/>
      <c r="D42" s="209"/>
      <c r="E42" s="209"/>
      <c r="F42" s="209"/>
      <c r="G42" s="18"/>
      <c r="H42" s="18"/>
    </row>
    <row r="43" spans="1:8" ht="15.75" x14ac:dyDescent="0.25">
      <c r="A43" s="18"/>
      <c r="B43" s="209" t="s">
        <v>89</v>
      </c>
      <c r="C43" s="209"/>
      <c r="D43" s="209"/>
      <c r="E43" s="209"/>
      <c r="F43" s="209"/>
      <c r="G43" s="18"/>
      <c r="H43" s="18"/>
    </row>
    <row r="44" spans="1:8" ht="15.75" x14ac:dyDescent="0.25">
      <c r="A44" s="18"/>
      <c r="B44" s="209" t="s">
        <v>90</v>
      </c>
      <c r="C44" s="209"/>
      <c r="D44" s="209"/>
      <c r="E44" s="209"/>
      <c r="F44" s="209"/>
      <c r="G44" s="18"/>
      <c r="H44" s="18"/>
    </row>
    <row r="45" spans="1:8" ht="15.75" x14ac:dyDescent="0.25">
      <c r="A45" s="18"/>
      <c r="B45" s="18"/>
      <c r="C45" s="18"/>
      <c r="D45" s="18"/>
      <c r="E45" s="18"/>
      <c r="F45" s="18"/>
      <c r="G45" s="18"/>
      <c r="H45" s="18"/>
    </row>
    <row r="46" spans="1:8" ht="15.75" x14ac:dyDescent="0.25">
      <c r="A46" s="18" t="s">
        <v>91</v>
      </c>
      <c r="B46" s="18"/>
      <c r="C46" s="18"/>
      <c r="D46" s="18"/>
      <c r="E46" s="18"/>
      <c r="F46" s="18"/>
      <c r="G46" s="18"/>
      <c r="H46" s="18"/>
    </row>
    <row r="47" spans="1:8" ht="15.75" x14ac:dyDescent="0.25">
      <c r="A47" s="18" t="s">
        <v>92</v>
      </c>
      <c r="B47" s="18"/>
      <c r="C47" s="18"/>
      <c r="D47" s="18"/>
      <c r="E47" s="18"/>
      <c r="F47" s="18"/>
      <c r="G47" s="18"/>
      <c r="H47" s="18"/>
    </row>
    <row r="48" spans="1:8" ht="15.75" x14ac:dyDescent="0.25">
      <c r="A48" s="18" t="s">
        <v>93</v>
      </c>
      <c r="B48" s="18"/>
      <c r="C48" s="18"/>
      <c r="D48" s="18"/>
      <c r="E48" s="18"/>
      <c r="F48" s="18"/>
      <c r="G48" s="18"/>
      <c r="H48" s="18"/>
    </row>
    <row r="49" spans="1:8" ht="15.75" x14ac:dyDescent="0.25">
      <c r="A49" s="18"/>
      <c r="B49" s="18"/>
      <c r="C49" s="18"/>
      <c r="D49" s="18"/>
      <c r="E49" s="18"/>
      <c r="F49" s="18"/>
      <c r="G49" s="18"/>
      <c r="H49" s="18"/>
    </row>
    <row r="50" spans="1:8" ht="15.75" x14ac:dyDescent="0.25">
      <c r="A50" s="18" t="s">
        <v>94</v>
      </c>
      <c r="B50" s="18"/>
      <c r="C50" s="18"/>
      <c r="D50" s="18"/>
      <c r="E50" s="18"/>
      <c r="F50" s="18"/>
      <c r="G50" s="18"/>
      <c r="H50" s="18"/>
    </row>
    <row r="51" spans="1:8" ht="15.75" x14ac:dyDescent="0.25">
      <c r="A51" s="18"/>
      <c r="B51" s="18"/>
      <c r="C51" s="18"/>
      <c r="D51" s="18"/>
      <c r="E51" s="18"/>
      <c r="F51" s="18"/>
      <c r="G51" s="18"/>
      <c r="H51" s="18"/>
    </row>
    <row r="52" spans="1:8" ht="15.75" x14ac:dyDescent="0.25">
      <c r="A52" s="211" t="s">
        <v>95</v>
      </c>
      <c r="B52" s="211"/>
      <c r="C52" s="211"/>
      <c r="D52" s="211"/>
      <c r="E52" s="211"/>
      <c r="F52" s="211"/>
      <c r="G52" s="211"/>
      <c r="H52" s="37"/>
    </row>
    <row r="53" spans="1:8" ht="15.75" x14ac:dyDescent="0.25">
      <c r="A53" s="18"/>
      <c r="B53" s="18"/>
      <c r="C53" s="18"/>
      <c r="D53" s="18"/>
      <c r="E53" s="18"/>
      <c r="F53" s="18"/>
      <c r="G53" s="18"/>
      <c r="H53" s="18"/>
    </row>
    <row r="54" spans="1:8" ht="15.75" x14ac:dyDescent="0.25">
      <c r="A54" s="211" t="s">
        <v>96</v>
      </c>
      <c r="B54" s="211"/>
      <c r="C54" s="211"/>
      <c r="D54" s="211"/>
      <c r="E54" s="211"/>
      <c r="F54" s="211"/>
      <c r="G54" s="211"/>
      <c r="H54" s="37"/>
    </row>
    <row r="55" spans="1:8" ht="15.75" x14ac:dyDescent="0.25">
      <c r="A55" s="18"/>
      <c r="B55" s="18"/>
      <c r="C55" s="18"/>
      <c r="D55" s="18"/>
      <c r="E55" s="18"/>
      <c r="F55" s="18"/>
      <c r="G55" s="18"/>
      <c r="H55" s="18"/>
    </row>
    <row r="56" spans="1:8" ht="15.75" x14ac:dyDescent="0.25">
      <c r="A56" s="211" t="s">
        <v>83</v>
      </c>
      <c r="B56" s="211"/>
      <c r="C56" s="211"/>
      <c r="D56" s="211"/>
      <c r="E56" s="211"/>
      <c r="F56" s="211"/>
      <c r="G56" s="211"/>
      <c r="H56" s="37"/>
    </row>
    <row r="57" spans="1:8" ht="15.75" x14ac:dyDescent="0.25">
      <c r="A57" s="18"/>
      <c r="B57" s="18"/>
      <c r="C57" s="18"/>
      <c r="D57" s="18"/>
      <c r="E57" s="18"/>
      <c r="F57" s="18"/>
      <c r="G57" s="18"/>
      <c r="H57" s="18"/>
    </row>
    <row r="58" spans="1:8" ht="15.75" x14ac:dyDescent="0.25">
      <c r="A58" s="18"/>
      <c r="B58" s="18"/>
      <c r="C58" s="18"/>
      <c r="D58" s="18"/>
      <c r="E58" s="18"/>
      <c r="F58" s="18"/>
      <c r="G58" s="18"/>
      <c r="H58" s="18"/>
    </row>
  </sheetData>
  <mergeCells count="52">
    <mergeCell ref="A52:G52"/>
    <mergeCell ref="A54:G54"/>
    <mergeCell ref="A56:G56"/>
    <mergeCell ref="A33:G37"/>
    <mergeCell ref="B39:F39"/>
    <mergeCell ref="B41:G41"/>
    <mergeCell ref="B42:F42"/>
    <mergeCell ref="B43:F43"/>
    <mergeCell ref="B44:F44"/>
    <mergeCell ref="A30:G32"/>
    <mergeCell ref="A16:G16"/>
    <mergeCell ref="J16:L16"/>
    <mergeCell ref="M16:N16"/>
    <mergeCell ref="A19:G19"/>
    <mergeCell ref="A20:G20"/>
    <mergeCell ref="A22:G22"/>
    <mergeCell ref="A23:G23"/>
    <mergeCell ref="A24:G24"/>
    <mergeCell ref="A25:G27"/>
    <mergeCell ref="A28:G28"/>
    <mergeCell ref="A29:G29"/>
    <mergeCell ref="J15:L15"/>
    <mergeCell ref="M15:N15"/>
    <mergeCell ref="A11:G11"/>
    <mergeCell ref="J11:L11"/>
    <mergeCell ref="M11:N11"/>
    <mergeCell ref="A12:G12"/>
    <mergeCell ref="J12:L12"/>
    <mergeCell ref="M12:N12"/>
    <mergeCell ref="A13:G13"/>
    <mergeCell ref="J13:L13"/>
    <mergeCell ref="M13:N13"/>
    <mergeCell ref="J14:L14"/>
    <mergeCell ref="M14:N14"/>
    <mergeCell ref="A9:G9"/>
    <mergeCell ref="J9:L9"/>
    <mergeCell ref="M9:N9"/>
    <mergeCell ref="A10:G10"/>
    <mergeCell ref="J10:L10"/>
    <mergeCell ref="M10:N10"/>
    <mergeCell ref="J6:L6"/>
    <mergeCell ref="M6:N6"/>
    <mergeCell ref="J7:L7"/>
    <mergeCell ref="M7:N7"/>
    <mergeCell ref="J8:L8"/>
    <mergeCell ref="M8:N8"/>
    <mergeCell ref="I2:N2"/>
    <mergeCell ref="A3:G5"/>
    <mergeCell ref="J4:L4"/>
    <mergeCell ref="M4:N4"/>
    <mergeCell ref="J5:L5"/>
    <mergeCell ref="M5:N5"/>
  </mergeCells>
  <pageMargins left="1.1811023622047245" right="0"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N256"/>
  <sheetViews>
    <sheetView zoomScale="115" zoomScaleNormal="115" zoomScaleSheetLayoutView="115" workbookViewId="0">
      <selection activeCell="A49" sqref="A49"/>
    </sheetView>
  </sheetViews>
  <sheetFormatPr defaultRowHeight="15" x14ac:dyDescent="0.25"/>
  <cols>
    <col min="1" max="1" width="93.7109375" style="57" customWidth="1"/>
    <col min="2" max="11" width="9" customWidth="1"/>
  </cols>
  <sheetData>
    <row r="1" spans="1:2" ht="15.75" x14ac:dyDescent="0.25">
      <c r="A1" s="43" t="s">
        <v>5</v>
      </c>
    </row>
    <row r="2" spans="1:2" ht="15.75" x14ac:dyDescent="0.25">
      <c r="A2" s="43" t="s">
        <v>6</v>
      </c>
    </row>
    <row r="3" spans="1:2" ht="15.75" x14ac:dyDescent="0.25">
      <c r="A3" s="51"/>
    </row>
    <row r="4" spans="1:2" ht="15.75" x14ac:dyDescent="0.25">
      <c r="A4" s="44" t="s">
        <v>142</v>
      </c>
      <c r="B4" s="5"/>
    </row>
    <row r="5" spans="1:2" ht="15.75" x14ac:dyDescent="0.25">
      <c r="A5" s="45"/>
    </row>
    <row r="6" spans="1:2" ht="154.5" customHeight="1" x14ac:dyDescent="0.25">
      <c r="A6" s="48" t="s">
        <v>215</v>
      </c>
    </row>
    <row r="7" spans="1:2" ht="15.75" x14ac:dyDescent="0.25">
      <c r="A7" s="43" t="s">
        <v>214</v>
      </c>
    </row>
    <row r="8" spans="1:2" ht="78.75" x14ac:dyDescent="0.25">
      <c r="A8" s="161" t="s">
        <v>285</v>
      </c>
    </row>
    <row r="9" spans="1:2" ht="33" customHeight="1" x14ac:dyDescent="0.25">
      <c r="A9" s="45" t="s">
        <v>279</v>
      </c>
    </row>
    <row r="10" spans="1:2" ht="31.5" customHeight="1" x14ac:dyDescent="0.25">
      <c r="A10" s="45" t="s">
        <v>280</v>
      </c>
    </row>
    <row r="11" spans="1:2" ht="33.75" customHeight="1" x14ac:dyDescent="0.25">
      <c r="A11" s="45" t="s">
        <v>282</v>
      </c>
    </row>
    <row r="12" spans="1:2" ht="33" customHeight="1" x14ac:dyDescent="0.25">
      <c r="A12" s="45" t="s">
        <v>283</v>
      </c>
    </row>
    <row r="13" spans="1:2" ht="36.75" customHeight="1" x14ac:dyDescent="0.25">
      <c r="A13" s="45" t="s">
        <v>284</v>
      </c>
    </row>
    <row r="14" spans="1:2" ht="36.75" customHeight="1" x14ac:dyDescent="0.25">
      <c r="A14" s="45" t="s">
        <v>284</v>
      </c>
    </row>
    <row r="15" spans="1:2" ht="15.75" x14ac:dyDescent="0.25">
      <c r="A15" s="142" t="s">
        <v>216</v>
      </c>
    </row>
    <row r="16" spans="1:2" ht="15.75" x14ac:dyDescent="0.25">
      <c r="A16" s="143" t="s">
        <v>98</v>
      </c>
    </row>
    <row r="17" spans="1:10" ht="31.5" x14ac:dyDescent="0.25">
      <c r="A17" s="45" t="s">
        <v>286</v>
      </c>
    </row>
    <row r="18" spans="1:10" ht="15.75" x14ac:dyDescent="0.25">
      <c r="A18" s="142" t="s">
        <v>217</v>
      </c>
    </row>
    <row r="19" spans="1:10" ht="31.5" x14ac:dyDescent="0.25">
      <c r="A19" s="45" t="s">
        <v>143</v>
      </c>
    </row>
    <row r="20" spans="1:10" ht="8.25" customHeight="1" x14ac:dyDescent="0.25">
      <c r="A20" s="45"/>
    </row>
    <row r="21" spans="1:10" ht="47.25" x14ac:dyDescent="0.25">
      <c r="A21" s="46" t="s">
        <v>276</v>
      </c>
    </row>
    <row r="22" spans="1:10" ht="15.75" x14ac:dyDescent="0.25">
      <c r="A22" s="46"/>
    </row>
    <row r="23" spans="1:10" ht="15.75" x14ac:dyDescent="0.25">
      <c r="A23" s="43" t="s">
        <v>213</v>
      </c>
    </row>
    <row r="24" spans="1:10" ht="15.75" x14ac:dyDescent="0.25">
      <c r="A24" s="45" t="s">
        <v>226</v>
      </c>
    </row>
    <row r="25" spans="1:10" ht="48" customHeight="1" x14ac:dyDescent="0.25">
      <c r="A25" s="45" t="s">
        <v>287</v>
      </c>
      <c r="C25" s="212"/>
      <c r="D25" s="212"/>
      <c r="E25" s="212"/>
      <c r="F25" s="212"/>
      <c r="G25" s="212"/>
      <c r="H25" s="212"/>
      <c r="I25" s="212"/>
      <c r="J25" s="212"/>
    </row>
    <row r="26" spans="1:10" ht="37.5" customHeight="1" x14ac:dyDescent="0.25">
      <c r="A26" s="45" t="s">
        <v>279</v>
      </c>
      <c r="C26" s="162"/>
      <c r="D26" s="162"/>
      <c r="E26" s="162"/>
      <c r="F26" s="162"/>
      <c r="G26" s="162"/>
      <c r="H26" s="162"/>
      <c r="I26" s="162"/>
      <c r="J26" s="162"/>
    </row>
    <row r="27" spans="1:10" ht="36" customHeight="1" x14ac:dyDescent="0.25">
      <c r="A27" s="45" t="s">
        <v>280</v>
      </c>
    </row>
    <row r="28" spans="1:10" ht="35.25" customHeight="1" x14ac:dyDescent="0.25">
      <c r="A28" s="45" t="s">
        <v>282</v>
      </c>
    </row>
    <row r="29" spans="1:10" ht="30.75" customHeight="1" x14ac:dyDescent="0.25">
      <c r="A29" s="45" t="s">
        <v>283</v>
      </c>
    </row>
    <row r="30" spans="1:10" ht="36" customHeight="1" x14ac:dyDescent="0.25">
      <c r="A30" s="45" t="s">
        <v>284</v>
      </c>
    </row>
    <row r="31" spans="1:10" ht="36" customHeight="1" x14ac:dyDescent="0.25">
      <c r="A31" s="45" t="s">
        <v>284</v>
      </c>
    </row>
    <row r="32" spans="1:10" ht="15.75" x14ac:dyDescent="0.25">
      <c r="A32" s="142" t="s">
        <v>218</v>
      </c>
    </row>
    <row r="33" spans="1:10" ht="15.75" x14ac:dyDescent="0.25">
      <c r="A33" s="143" t="s">
        <v>98</v>
      </c>
    </row>
    <row r="34" spans="1:10" ht="22.5" customHeight="1" x14ac:dyDescent="0.25">
      <c r="A34" s="45" t="s">
        <v>288</v>
      </c>
    </row>
    <row r="35" spans="1:10" ht="61.5" customHeight="1" x14ac:dyDescent="0.25">
      <c r="A35" s="48" t="s">
        <v>219</v>
      </c>
    </row>
    <row r="36" spans="1:10" ht="35.25" customHeight="1" x14ac:dyDescent="0.25">
      <c r="A36" s="46" t="s">
        <v>220</v>
      </c>
    </row>
    <row r="37" spans="1:10" ht="114" customHeight="1" x14ac:dyDescent="0.25">
      <c r="A37" s="44" t="s">
        <v>202</v>
      </c>
    </row>
    <row r="38" spans="1:10" ht="47.25" customHeight="1" x14ac:dyDescent="0.25">
      <c r="A38" s="140" t="s">
        <v>222</v>
      </c>
    </row>
    <row r="39" spans="1:10" ht="15.75" x14ac:dyDescent="0.25">
      <c r="A39" s="45" t="s">
        <v>221</v>
      </c>
    </row>
    <row r="40" spans="1:10" ht="79.5" customHeight="1" x14ac:dyDescent="0.25">
      <c r="A40" s="46" t="s">
        <v>223</v>
      </c>
    </row>
    <row r="41" spans="1:10" ht="38.25" customHeight="1" x14ac:dyDescent="0.25">
      <c r="A41" s="172" t="s">
        <v>224</v>
      </c>
    </row>
    <row r="42" spans="1:10" ht="78" customHeight="1" x14ac:dyDescent="0.25">
      <c r="A42" s="170" t="s">
        <v>277</v>
      </c>
      <c r="C42" s="213"/>
      <c r="D42" s="213"/>
      <c r="E42" s="213"/>
      <c r="F42" s="213"/>
      <c r="G42" s="213"/>
      <c r="H42" s="213"/>
      <c r="I42" s="213"/>
      <c r="J42" s="213"/>
    </row>
    <row r="43" spans="1:10" ht="48.75" customHeight="1" x14ac:dyDescent="0.25">
      <c r="A43" s="170" t="s">
        <v>278</v>
      </c>
    </row>
    <row r="44" spans="1:10" ht="15.75" x14ac:dyDescent="0.25">
      <c r="A44" s="171" t="s">
        <v>225</v>
      </c>
    </row>
    <row r="45" spans="1:10" ht="124.5" customHeight="1" x14ac:dyDescent="0.25">
      <c r="A45" s="216" t="s">
        <v>289</v>
      </c>
    </row>
    <row r="46" spans="1:10" ht="195.75" customHeight="1" x14ac:dyDescent="0.25">
      <c r="A46" s="216"/>
      <c r="C46" s="214"/>
      <c r="D46" s="214"/>
      <c r="E46" s="214"/>
      <c r="F46" s="214"/>
      <c r="G46" s="214"/>
      <c r="H46" s="214"/>
      <c r="I46" s="214"/>
      <c r="J46" s="214"/>
    </row>
    <row r="47" spans="1:10" ht="60" customHeight="1" x14ac:dyDescent="0.25">
      <c r="A47" s="140" t="s">
        <v>227</v>
      </c>
      <c r="C47" s="139"/>
      <c r="D47" s="139"/>
      <c r="E47" s="139"/>
      <c r="F47" s="139"/>
      <c r="G47" s="139"/>
      <c r="H47" s="139"/>
      <c r="I47" s="139"/>
      <c r="J47" s="139"/>
    </row>
    <row r="48" spans="1:10" ht="285.75" customHeight="1" x14ac:dyDescent="0.25">
      <c r="A48" s="47" t="s">
        <v>304</v>
      </c>
      <c r="C48" s="40"/>
      <c r="D48" s="40"/>
      <c r="E48" s="40"/>
      <c r="F48" s="40"/>
      <c r="G48" s="40"/>
      <c r="H48" s="40"/>
      <c r="I48" s="40"/>
      <c r="J48" s="40"/>
    </row>
    <row r="49" spans="1:12" ht="89.25" customHeight="1" x14ac:dyDescent="0.25">
      <c r="A49" s="47" t="s">
        <v>302</v>
      </c>
      <c r="C49" s="175"/>
      <c r="D49" s="175"/>
      <c r="E49" s="175"/>
      <c r="F49" s="175"/>
      <c r="G49" s="175"/>
      <c r="H49" s="175"/>
      <c r="I49" s="175"/>
      <c r="J49" s="175"/>
    </row>
    <row r="50" spans="1:12" ht="193.5" customHeight="1" x14ac:dyDescent="0.25">
      <c r="A50" s="47" t="s">
        <v>303</v>
      </c>
      <c r="C50" s="141"/>
      <c r="D50" s="141"/>
      <c r="E50" s="141"/>
      <c r="F50" s="141"/>
      <c r="G50" s="141"/>
      <c r="H50" s="141"/>
      <c r="I50" s="141"/>
      <c r="J50" s="141"/>
    </row>
    <row r="51" spans="1:12" ht="75" customHeight="1" x14ac:dyDescent="0.25">
      <c r="A51" s="47" t="s">
        <v>238</v>
      </c>
      <c r="C51" s="141"/>
      <c r="D51" s="141"/>
      <c r="E51" s="141"/>
      <c r="F51" s="141"/>
      <c r="G51" s="141"/>
      <c r="H51" s="141"/>
      <c r="I51" s="141"/>
      <c r="J51" s="141"/>
    </row>
    <row r="52" spans="1:12" s="6" customFormat="1" ht="39" customHeight="1" x14ac:dyDescent="0.25">
      <c r="A52" s="47" t="s">
        <v>126</v>
      </c>
    </row>
    <row r="53" spans="1:12" s="6" customFormat="1" ht="164.25" customHeight="1" x14ac:dyDescent="0.25">
      <c r="A53" s="47" t="s">
        <v>228</v>
      </c>
      <c r="E53" s="16"/>
    </row>
    <row r="54" spans="1:12" s="6" customFormat="1" ht="112.5" customHeight="1" x14ac:dyDescent="0.25">
      <c r="A54" s="47" t="s">
        <v>200</v>
      </c>
      <c r="C54" s="215"/>
      <c r="D54" s="215"/>
      <c r="E54" s="215"/>
      <c r="F54" s="215"/>
      <c r="G54" s="215"/>
      <c r="H54" s="215"/>
      <c r="I54" s="215"/>
      <c r="J54" s="215"/>
      <c r="K54" s="215"/>
      <c r="L54" s="215"/>
    </row>
    <row r="55" spans="1:12" ht="163.5" customHeight="1" x14ac:dyDescent="0.25">
      <c r="A55" s="45" t="s">
        <v>118</v>
      </c>
    </row>
    <row r="56" spans="1:12" ht="41.25" customHeight="1" x14ac:dyDescent="0.25">
      <c r="A56" s="46" t="s">
        <v>240</v>
      </c>
    </row>
    <row r="57" spans="1:12" ht="68.25" customHeight="1" x14ac:dyDescent="0.25">
      <c r="A57" s="46" t="s">
        <v>239</v>
      </c>
    </row>
    <row r="58" spans="1:12" ht="91.5" customHeight="1" x14ac:dyDescent="0.25">
      <c r="A58" s="45" t="s">
        <v>119</v>
      </c>
    </row>
    <row r="59" spans="1:12" ht="47.25" customHeight="1" x14ac:dyDescent="0.25">
      <c r="A59" s="69" t="s">
        <v>127</v>
      </c>
    </row>
    <row r="60" spans="1:12" ht="54" customHeight="1" x14ac:dyDescent="0.25">
      <c r="A60" s="45" t="s">
        <v>43</v>
      </c>
    </row>
    <row r="61" spans="1:12" ht="42" customHeight="1" x14ac:dyDescent="0.25">
      <c r="A61" s="45" t="s">
        <v>44</v>
      </c>
    </row>
    <row r="62" spans="1:12" ht="38.25" customHeight="1" x14ac:dyDescent="0.25">
      <c r="A62" s="45" t="s">
        <v>241</v>
      </c>
    </row>
    <row r="63" spans="1:12" ht="63" customHeight="1" x14ac:dyDescent="0.25">
      <c r="A63" s="137" t="s">
        <v>201</v>
      </c>
    </row>
    <row r="64" spans="1:12" ht="33.75" customHeight="1" x14ac:dyDescent="0.25">
      <c r="A64" s="46" t="s">
        <v>267</v>
      </c>
    </row>
    <row r="65" spans="1:14" ht="15.75" x14ac:dyDescent="0.25">
      <c r="A65" s="52" t="s">
        <v>101</v>
      </c>
    </row>
    <row r="66" spans="1:14" ht="15.75" x14ac:dyDescent="0.25">
      <c r="A66" s="52" t="s">
        <v>100</v>
      </c>
    </row>
    <row r="67" spans="1:14" ht="15.75" x14ac:dyDescent="0.25">
      <c r="A67" s="163" t="s">
        <v>268</v>
      </c>
    </row>
    <row r="68" spans="1:14" ht="47.25" x14ac:dyDescent="0.25">
      <c r="A68" s="52" t="s">
        <v>99</v>
      </c>
    </row>
    <row r="69" spans="1:14" ht="31.5" x14ac:dyDescent="0.25">
      <c r="A69" s="52" t="s">
        <v>290</v>
      </c>
    </row>
    <row r="70" spans="1:14" ht="23.25" customHeight="1" x14ac:dyDescent="0.25">
      <c r="A70" s="52" t="s">
        <v>229</v>
      </c>
    </row>
    <row r="71" spans="1:14" ht="36.75" customHeight="1" x14ac:dyDescent="0.25">
      <c r="A71" s="52" t="s">
        <v>230</v>
      </c>
    </row>
    <row r="72" spans="1:14" ht="27" customHeight="1" x14ac:dyDescent="0.25">
      <c r="A72" s="52" t="s">
        <v>291</v>
      </c>
      <c r="B72" s="4"/>
      <c r="C72" s="4"/>
      <c r="D72" s="4"/>
      <c r="E72" s="4"/>
      <c r="F72" s="4"/>
      <c r="G72" s="4"/>
      <c r="H72" s="4"/>
      <c r="I72" s="4"/>
      <c r="J72" s="4"/>
      <c r="K72" s="4"/>
      <c r="L72" s="4"/>
      <c r="M72" s="4"/>
      <c r="N72" s="4"/>
    </row>
    <row r="73" spans="1:14" ht="50.25" customHeight="1" x14ac:dyDescent="0.25">
      <c r="A73" s="52" t="s">
        <v>269</v>
      </c>
    </row>
    <row r="74" spans="1:14" ht="21.75" customHeight="1" x14ac:dyDescent="0.25">
      <c r="A74" s="52" t="s">
        <v>270</v>
      </c>
    </row>
    <row r="75" spans="1:14" ht="31.5" customHeight="1" x14ac:dyDescent="0.25">
      <c r="A75" s="52" t="s">
        <v>102</v>
      </c>
    </row>
    <row r="76" spans="1:14" ht="64.5" customHeight="1" x14ac:dyDescent="0.25">
      <c r="A76" s="52" t="s">
        <v>271</v>
      </c>
    </row>
    <row r="77" spans="1:14" ht="67.5" customHeight="1" x14ac:dyDescent="0.25">
      <c r="A77" s="52" t="s">
        <v>272</v>
      </c>
    </row>
    <row r="78" spans="1:14" ht="104.25" customHeight="1" x14ac:dyDescent="0.25">
      <c r="A78" s="52" t="s">
        <v>273</v>
      </c>
    </row>
    <row r="79" spans="1:14" ht="83.25" customHeight="1" x14ac:dyDescent="0.25">
      <c r="A79" s="52" t="s">
        <v>103</v>
      </c>
    </row>
    <row r="80" spans="1:14" ht="53.25" customHeight="1" x14ac:dyDescent="0.25">
      <c r="A80" s="52" t="s">
        <v>120</v>
      </c>
    </row>
    <row r="81" spans="1:12" ht="222.75" customHeight="1" x14ac:dyDescent="0.25">
      <c r="A81" s="137" t="s">
        <v>203</v>
      </c>
    </row>
    <row r="82" spans="1:12" ht="178.5" customHeight="1" x14ac:dyDescent="0.25">
      <c r="A82" s="42" t="s">
        <v>231</v>
      </c>
    </row>
    <row r="83" spans="1:12" ht="25.5" customHeight="1" x14ac:dyDescent="0.25">
      <c r="A83" s="42" t="s">
        <v>139</v>
      </c>
    </row>
    <row r="84" spans="1:12" ht="47.25" x14ac:dyDescent="0.25">
      <c r="A84" s="46" t="s">
        <v>104</v>
      </c>
      <c r="C84" s="41"/>
      <c r="D84" s="41"/>
      <c r="E84" s="41"/>
      <c r="F84" s="41"/>
      <c r="G84" s="41"/>
      <c r="H84" s="41"/>
      <c r="I84" s="41"/>
      <c r="J84" s="41"/>
      <c r="K84" s="41"/>
      <c r="L84" s="41"/>
    </row>
    <row r="85" spans="1:12" ht="15.75" x14ac:dyDescent="0.25">
      <c r="A85" s="45" t="s">
        <v>121</v>
      </c>
    </row>
    <row r="86" spans="1:12" ht="54.75" customHeight="1" x14ac:dyDescent="0.25">
      <c r="A86" s="44" t="s">
        <v>128</v>
      </c>
    </row>
    <row r="87" spans="1:12" s="7" customFormat="1" ht="131.25" customHeight="1" x14ac:dyDescent="0.25">
      <c r="A87" s="48" t="s">
        <v>105</v>
      </c>
    </row>
    <row r="88" spans="1:12" s="7" customFormat="1" ht="99" customHeight="1" x14ac:dyDescent="0.25">
      <c r="A88" s="169" t="s">
        <v>232</v>
      </c>
    </row>
    <row r="89" spans="1:12" s="7" customFormat="1" ht="99" customHeight="1" x14ac:dyDescent="0.25">
      <c r="A89" s="170" t="s">
        <v>265</v>
      </c>
    </row>
    <row r="90" spans="1:12" s="7" customFormat="1" ht="71.25" customHeight="1" x14ac:dyDescent="0.25">
      <c r="A90" s="170" t="s">
        <v>266</v>
      </c>
    </row>
    <row r="91" spans="1:12" ht="18.75" customHeight="1" x14ac:dyDescent="0.25">
      <c r="A91" s="171" t="s">
        <v>233</v>
      </c>
    </row>
    <row r="92" spans="1:12" ht="49.5" customHeight="1" x14ac:dyDescent="0.25">
      <c r="A92" s="45" t="s">
        <v>122</v>
      </c>
    </row>
    <row r="93" spans="1:12" ht="32.25" customHeight="1" x14ac:dyDescent="0.25">
      <c r="A93" s="216" t="s">
        <v>292</v>
      </c>
    </row>
    <row r="94" spans="1:12" ht="126" customHeight="1" x14ac:dyDescent="0.25">
      <c r="A94" s="216"/>
    </row>
    <row r="95" spans="1:12" ht="87.75" customHeight="1" x14ac:dyDescent="0.25">
      <c r="A95" s="138" t="s">
        <v>234</v>
      </c>
    </row>
    <row r="96" spans="1:12" ht="84" customHeight="1" x14ac:dyDescent="0.25">
      <c r="A96" s="44" t="s">
        <v>235</v>
      </c>
    </row>
    <row r="97" spans="1:12" ht="15.75" x14ac:dyDescent="0.25">
      <c r="A97" s="43" t="s">
        <v>237</v>
      </c>
    </row>
    <row r="98" spans="1:12" ht="15.75" x14ac:dyDescent="0.25">
      <c r="A98" s="46" t="s">
        <v>242</v>
      </c>
    </row>
    <row r="99" spans="1:12" ht="15.75" x14ac:dyDescent="0.25">
      <c r="A99" s="53" t="s">
        <v>106</v>
      </c>
    </row>
    <row r="100" spans="1:12" ht="15.75" x14ac:dyDescent="0.25">
      <c r="A100" s="53" t="s">
        <v>107</v>
      </c>
    </row>
    <row r="101" spans="1:12" ht="47.25" x14ac:dyDescent="0.25">
      <c r="A101" s="70" t="s">
        <v>129</v>
      </c>
    </row>
    <row r="102" spans="1:12" ht="47.25" x14ac:dyDescent="0.25">
      <c r="A102" s="45" t="s">
        <v>236</v>
      </c>
    </row>
    <row r="103" spans="1:12" ht="32.25" customHeight="1" x14ac:dyDescent="0.25">
      <c r="A103" s="45" t="s">
        <v>123</v>
      </c>
    </row>
    <row r="104" spans="1:12" ht="54.75" customHeight="1" x14ac:dyDescent="0.25">
      <c r="A104" s="45" t="s">
        <v>130</v>
      </c>
      <c r="C104" s="214"/>
      <c r="D104" s="214"/>
      <c r="E104" s="214"/>
      <c r="F104" s="214"/>
      <c r="G104" s="214"/>
      <c r="H104" s="214"/>
      <c r="I104" s="214"/>
      <c r="J104" s="214"/>
      <c r="K104" s="214"/>
      <c r="L104" s="214"/>
    </row>
    <row r="105" spans="1:12" ht="69.75" customHeight="1" x14ac:dyDescent="0.25">
      <c r="A105" s="46" t="s">
        <v>131</v>
      </c>
      <c r="C105" s="214"/>
      <c r="D105" s="214"/>
      <c r="E105" s="214"/>
      <c r="F105" s="214"/>
      <c r="G105" s="214"/>
      <c r="H105" s="214"/>
      <c r="I105" s="214"/>
      <c r="J105" s="214"/>
      <c r="K105" s="214"/>
      <c r="L105" s="214"/>
    </row>
    <row r="106" spans="1:12" ht="39.75" customHeight="1" x14ac:dyDescent="0.25">
      <c r="A106" s="46" t="s">
        <v>243</v>
      </c>
    </row>
    <row r="107" spans="1:12" ht="36.75" customHeight="1" x14ac:dyDescent="0.25">
      <c r="A107" s="46" t="s">
        <v>108</v>
      </c>
    </row>
    <row r="108" spans="1:12" ht="51.75" customHeight="1" x14ac:dyDescent="0.25">
      <c r="A108" s="45" t="s">
        <v>244</v>
      </c>
    </row>
    <row r="109" spans="1:12" ht="36.75" customHeight="1" x14ac:dyDescent="0.25">
      <c r="A109" s="46" t="s">
        <v>109</v>
      </c>
    </row>
    <row r="110" spans="1:12" ht="66.75" customHeight="1" x14ac:dyDescent="0.25">
      <c r="A110" s="48" t="s">
        <v>110</v>
      </c>
      <c r="C110" s="214"/>
      <c r="D110" s="214"/>
      <c r="E110" s="214"/>
      <c r="F110" s="214"/>
      <c r="G110" s="214"/>
      <c r="H110" s="214"/>
      <c r="I110" s="214"/>
      <c r="J110" s="214"/>
      <c r="K110" s="214"/>
      <c r="L110" s="214"/>
    </row>
    <row r="111" spans="1:12" ht="42" customHeight="1" x14ac:dyDescent="0.25">
      <c r="A111" s="44" t="s">
        <v>111</v>
      </c>
    </row>
    <row r="112" spans="1:12" ht="47.25" x14ac:dyDescent="0.25">
      <c r="A112" s="46" t="s">
        <v>112</v>
      </c>
    </row>
    <row r="113" spans="1:1" ht="159" customHeight="1" x14ac:dyDescent="0.25">
      <c r="A113" s="44" t="s">
        <v>113</v>
      </c>
    </row>
    <row r="114" spans="1:1" ht="44.25" customHeight="1" x14ac:dyDescent="0.25">
      <c r="A114" s="46" t="s">
        <v>274</v>
      </c>
    </row>
    <row r="115" spans="1:1" ht="15.75" x14ac:dyDescent="0.25">
      <c r="A115" s="43" t="s">
        <v>245</v>
      </c>
    </row>
    <row r="116" spans="1:1" ht="47.25" x14ac:dyDescent="0.25">
      <c r="A116" s="46" t="s">
        <v>246</v>
      </c>
    </row>
    <row r="117" spans="1:1" ht="94.5" x14ac:dyDescent="0.25">
      <c r="A117" s="46" t="s">
        <v>293</v>
      </c>
    </row>
    <row r="118" spans="1:1" ht="47.25" x14ac:dyDescent="0.25">
      <c r="A118" s="46" t="s">
        <v>247</v>
      </c>
    </row>
    <row r="119" spans="1:1" ht="15.75" x14ac:dyDescent="0.25">
      <c r="A119" s="43" t="s">
        <v>248</v>
      </c>
    </row>
    <row r="120" spans="1:1" ht="31.5" x14ac:dyDescent="0.25">
      <c r="A120" s="46" t="s">
        <v>249</v>
      </c>
    </row>
    <row r="121" spans="1:1" ht="78.75" x14ac:dyDescent="0.25">
      <c r="A121" s="46" t="s">
        <v>250</v>
      </c>
    </row>
    <row r="122" spans="1:1" ht="38.25" customHeight="1" x14ac:dyDescent="0.25">
      <c r="A122" s="54" t="s">
        <v>124</v>
      </c>
    </row>
    <row r="123" spans="1:1" ht="15.75" x14ac:dyDescent="0.25">
      <c r="A123" s="43" t="s">
        <v>114</v>
      </c>
    </row>
    <row r="124" spans="1:1" ht="167.25" customHeight="1" x14ac:dyDescent="0.25">
      <c r="A124" s="144" t="s">
        <v>275</v>
      </c>
    </row>
    <row r="125" spans="1:1" ht="47.25" x14ac:dyDescent="0.25">
      <c r="A125" s="46" t="s">
        <v>251</v>
      </c>
    </row>
    <row r="126" spans="1:1" ht="81.75" customHeight="1" x14ac:dyDescent="0.25">
      <c r="A126" s="46" t="s">
        <v>252</v>
      </c>
    </row>
    <row r="127" spans="1:1" ht="31.5" x14ac:dyDescent="0.25">
      <c r="A127" s="46" t="s">
        <v>253</v>
      </c>
    </row>
    <row r="128" spans="1:1" ht="39" customHeight="1" x14ac:dyDescent="0.25">
      <c r="A128" s="48" t="s">
        <v>254</v>
      </c>
    </row>
    <row r="129" spans="1:2" ht="47.25" x14ac:dyDescent="0.25">
      <c r="A129" s="48" t="s">
        <v>115</v>
      </c>
    </row>
    <row r="130" spans="1:2" ht="15.75" x14ac:dyDescent="0.25">
      <c r="A130" s="43" t="s">
        <v>116</v>
      </c>
    </row>
    <row r="131" spans="1:2" ht="15.75" x14ac:dyDescent="0.25">
      <c r="A131" s="55"/>
    </row>
    <row r="132" spans="1:2" ht="15.75" x14ac:dyDescent="0.25">
      <c r="A132" s="49" t="s">
        <v>45</v>
      </c>
    </row>
    <row r="133" spans="1:2" ht="336.75" x14ac:dyDescent="0.25">
      <c r="A133" s="50" t="s">
        <v>125</v>
      </c>
    </row>
    <row r="134" spans="1:2" x14ac:dyDescent="0.25">
      <c r="A134" s="56"/>
      <c r="B134" s="3"/>
    </row>
    <row r="135" spans="1:2" x14ac:dyDescent="0.25">
      <c r="A135" s="56"/>
      <c r="B135" s="3"/>
    </row>
    <row r="136" spans="1:2" x14ac:dyDescent="0.25">
      <c r="A136" s="56"/>
      <c r="B136" s="3"/>
    </row>
    <row r="137" spans="1:2" x14ac:dyDescent="0.25">
      <c r="A137" s="56"/>
      <c r="B137" s="3"/>
    </row>
    <row r="138" spans="1:2" x14ac:dyDescent="0.25">
      <c r="A138" s="56"/>
      <c r="B138" s="3"/>
    </row>
    <row r="139" spans="1:2" x14ac:dyDescent="0.25">
      <c r="A139" s="56"/>
      <c r="B139" s="3"/>
    </row>
    <row r="140" spans="1:2" x14ac:dyDescent="0.25">
      <c r="A140" s="56"/>
      <c r="B140" s="3"/>
    </row>
    <row r="141" spans="1:2" x14ac:dyDescent="0.25">
      <c r="A141" s="56"/>
      <c r="B141" s="3"/>
    </row>
    <row r="142" spans="1:2" x14ac:dyDescent="0.25">
      <c r="A142" s="56"/>
      <c r="B142" s="3"/>
    </row>
    <row r="143" spans="1:2" x14ac:dyDescent="0.25">
      <c r="A143" s="56"/>
      <c r="B143" s="3"/>
    </row>
    <row r="144" spans="1:2" x14ac:dyDescent="0.25">
      <c r="A144" s="56"/>
      <c r="B144" s="3"/>
    </row>
    <row r="145" spans="1:2" x14ac:dyDescent="0.25">
      <c r="A145" s="56"/>
      <c r="B145" s="3"/>
    </row>
    <row r="146" spans="1:2" x14ac:dyDescent="0.25">
      <c r="A146" s="56"/>
      <c r="B146" s="3"/>
    </row>
    <row r="147" spans="1:2" x14ac:dyDescent="0.25">
      <c r="A147" s="56"/>
      <c r="B147" s="3"/>
    </row>
    <row r="148" spans="1:2" x14ac:dyDescent="0.25">
      <c r="A148" s="56"/>
      <c r="B148" s="3"/>
    </row>
    <row r="149" spans="1:2" x14ac:dyDescent="0.25">
      <c r="A149" s="56"/>
      <c r="B149" s="3"/>
    </row>
    <row r="150" spans="1:2" x14ac:dyDescent="0.25">
      <c r="A150" s="56"/>
      <c r="B150" s="3"/>
    </row>
    <row r="151" spans="1:2" x14ac:dyDescent="0.25">
      <c r="A151" s="56"/>
      <c r="B151" s="3"/>
    </row>
    <row r="152" spans="1:2" x14ac:dyDescent="0.25">
      <c r="A152" s="56"/>
      <c r="B152" s="3"/>
    </row>
    <row r="153" spans="1:2" x14ac:dyDescent="0.25">
      <c r="A153" s="56"/>
      <c r="B153" s="3"/>
    </row>
    <row r="154" spans="1:2" x14ac:dyDescent="0.25">
      <c r="A154" s="56"/>
      <c r="B154" s="3"/>
    </row>
    <row r="155" spans="1:2" x14ac:dyDescent="0.25">
      <c r="A155" s="56"/>
      <c r="B155" s="3"/>
    </row>
    <row r="156" spans="1:2" x14ac:dyDescent="0.25">
      <c r="A156" s="56"/>
      <c r="B156" s="3"/>
    </row>
    <row r="157" spans="1:2" x14ac:dyDescent="0.25">
      <c r="A157" s="56"/>
      <c r="B157" s="3"/>
    </row>
    <row r="158" spans="1:2" x14ac:dyDescent="0.25">
      <c r="A158" s="56"/>
      <c r="B158" s="3"/>
    </row>
    <row r="159" spans="1:2" x14ac:dyDescent="0.25">
      <c r="A159" s="56"/>
      <c r="B159" s="3"/>
    </row>
    <row r="160" spans="1:2" x14ac:dyDescent="0.25">
      <c r="A160" s="56"/>
      <c r="B160" s="3"/>
    </row>
    <row r="161" spans="1:2" x14ac:dyDescent="0.25">
      <c r="A161" s="56"/>
      <c r="B161" s="3"/>
    </row>
    <row r="162" spans="1:2" x14ac:dyDescent="0.25">
      <c r="A162" s="56"/>
      <c r="B162" s="3"/>
    </row>
    <row r="163" spans="1:2" x14ac:dyDescent="0.25">
      <c r="A163" s="56"/>
      <c r="B163" s="3"/>
    </row>
    <row r="164" spans="1:2" x14ac:dyDescent="0.25">
      <c r="A164" s="56"/>
      <c r="B164" s="3"/>
    </row>
    <row r="165" spans="1:2" x14ac:dyDescent="0.25">
      <c r="A165" s="56"/>
      <c r="B165" s="3"/>
    </row>
    <row r="166" spans="1:2" x14ac:dyDescent="0.25">
      <c r="A166" s="56"/>
      <c r="B166" s="3"/>
    </row>
    <row r="167" spans="1:2" x14ac:dyDescent="0.25">
      <c r="A167" s="56"/>
      <c r="B167" s="3"/>
    </row>
    <row r="168" spans="1:2" x14ac:dyDescent="0.25">
      <c r="A168" s="56"/>
      <c r="B168" s="3"/>
    </row>
    <row r="169" spans="1:2" x14ac:dyDescent="0.25">
      <c r="A169" s="56"/>
      <c r="B169" s="3"/>
    </row>
    <row r="170" spans="1:2" x14ac:dyDescent="0.25">
      <c r="A170" s="56"/>
      <c r="B170" s="3"/>
    </row>
    <row r="171" spans="1:2" x14ac:dyDescent="0.25">
      <c r="A171" s="56"/>
      <c r="B171" s="3"/>
    </row>
    <row r="172" spans="1:2" x14ac:dyDescent="0.25">
      <c r="A172" s="56"/>
      <c r="B172" s="3"/>
    </row>
    <row r="173" spans="1:2" x14ac:dyDescent="0.25">
      <c r="A173" s="56"/>
      <c r="B173" s="3"/>
    </row>
    <row r="174" spans="1:2" x14ac:dyDescent="0.25">
      <c r="A174" s="56"/>
      <c r="B174" s="3"/>
    </row>
    <row r="175" spans="1:2" x14ac:dyDescent="0.25">
      <c r="A175" s="56"/>
      <c r="B175" s="3"/>
    </row>
    <row r="176" spans="1:2" x14ac:dyDescent="0.25">
      <c r="A176" s="56"/>
      <c r="B176" s="3"/>
    </row>
    <row r="177" spans="1:2" x14ac:dyDescent="0.25">
      <c r="A177" s="56"/>
      <c r="B177" s="3"/>
    </row>
    <row r="178" spans="1:2" x14ac:dyDescent="0.25">
      <c r="A178" s="56"/>
      <c r="B178" s="3"/>
    </row>
    <row r="179" spans="1:2" x14ac:dyDescent="0.25">
      <c r="A179" s="56"/>
      <c r="B179" s="3"/>
    </row>
    <row r="180" spans="1:2" x14ac:dyDescent="0.25">
      <c r="A180" s="56"/>
      <c r="B180" s="3"/>
    </row>
    <row r="181" spans="1:2" x14ac:dyDescent="0.25">
      <c r="A181" s="56"/>
      <c r="B181" s="3"/>
    </row>
    <row r="182" spans="1:2" x14ac:dyDescent="0.25">
      <c r="A182" s="56"/>
      <c r="B182" s="3"/>
    </row>
    <row r="183" spans="1:2" x14ac:dyDescent="0.25">
      <c r="A183" s="56"/>
      <c r="B183" s="3"/>
    </row>
    <row r="184" spans="1:2" x14ac:dyDescent="0.25">
      <c r="A184" s="56"/>
      <c r="B184" s="3"/>
    </row>
    <row r="185" spans="1:2" x14ac:dyDescent="0.25">
      <c r="A185" s="56"/>
      <c r="B185" s="3"/>
    </row>
    <row r="186" spans="1:2" x14ac:dyDescent="0.25">
      <c r="A186" s="56"/>
      <c r="B186" s="3"/>
    </row>
    <row r="187" spans="1:2" x14ac:dyDescent="0.25">
      <c r="A187" s="56"/>
      <c r="B187" s="3"/>
    </row>
    <row r="188" spans="1:2" x14ac:dyDescent="0.25">
      <c r="A188" s="56"/>
      <c r="B188" s="3"/>
    </row>
    <row r="189" spans="1:2" x14ac:dyDescent="0.25">
      <c r="A189" s="56"/>
      <c r="B189" s="3"/>
    </row>
    <row r="190" spans="1:2" x14ac:dyDescent="0.25">
      <c r="A190" s="56"/>
      <c r="B190" s="3"/>
    </row>
    <row r="191" spans="1:2" x14ac:dyDescent="0.25">
      <c r="A191" s="56"/>
      <c r="B191" s="3"/>
    </row>
    <row r="192" spans="1:2" x14ac:dyDescent="0.25">
      <c r="A192" s="56"/>
      <c r="B192" s="3"/>
    </row>
    <row r="193" spans="1:2" x14ac:dyDescent="0.25">
      <c r="A193" s="56"/>
      <c r="B193" s="3"/>
    </row>
    <row r="194" spans="1:2" x14ac:dyDescent="0.25">
      <c r="A194" s="56"/>
      <c r="B194" s="3"/>
    </row>
    <row r="195" spans="1:2" x14ac:dyDescent="0.25">
      <c r="A195" s="56"/>
      <c r="B195" s="3"/>
    </row>
    <row r="196" spans="1:2" x14ac:dyDescent="0.25">
      <c r="A196" s="56"/>
      <c r="B196" s="3"/>
    </row>
    <row r="197" spans="1:2" x14ac:dyDescent="0.25">
      <c r="A197" s="56"/>
      <c r="B197" s="3"/>
    </row>
    <row r="198" spans="1:2" x14ac:dyDescent="0.25">
      <c r="A198" s="56"/>
      <c r="B198" s="3"/>
    </row>
    <row r="199" spans="1:2" x14ac:dyDescent="0.25">
      <c r="A199" s="56"/>
      <c r="B199" s="3"/>
    </row>
    <row r="200" spans="1:2" x14ac:dyDescent="0.25">
      <c r="A200" s="56"/>
      <c r="B200" s="3"/>
    </row>
    <row r="201" spans="1:2" x14ac:dyDescent="0.25">
      <c r="A201" s="56"/>
      <c r="B201" s="3"/>
    </row>
    <row r="202" spans="1:2" x14ac:dyDescent="0.25">
      <c r="A202" s="56"/>
      <c r="B202" s="3"/>
    </row>
    <row r="203" spans="1:2" x14ac:dyDescent="0.25">
      <c r="A203" s="56"/>
      <c r="B203" s="3"/>
    </row>
    <row r="204" spans="1:2" x14ac:dyDescent="0.25">
      <c r="A204" s="56"/>
      <c r="B204" s="3"/>
    </row>
    <row r="205" spans="1:2" x14ac:dyDescent="0.25">
      <c r="A205" s="56"/>
      <c r="B205" s="3"/>
    </row>
    <row r="206" spans="1:2" x14ac:dyDescent="0.25">
      <c r="A206" s="56"/>
      <c r="B206" s="3"/>
    </row>
    <row r="207" spans="1:2" x14ac:dyDescent="0.25">
      <c r="A207" s="56"/>
      <c r="B207" s="3"/>
    </row>
    <row r="208" spans="1:2" x14ac:dyDescent="0.25">
      <c r="A208" s="56"/>
      <c r="B208" s="3"/>
    </row>
    <row r="209" spans="1:2" x14ac:dyDescent="0.25">
      <c r="A209" s="56"/>
      <c r="B209" s="3"/>
    </row>
    <row r="210" spans="1:2" x14ac:dyDescent="0.25">
      <c r="A210" s="56"/>
      <c r="B210" s="3"/>
    </row>
    <row r="211" spans="1:2" x14ac:dyDescent="0.25">
      <c r="A211" s="56"/>
      <c r="B211" s="3"/>
    </row>
    <row r="212" spans="1:2" x14ac:dyDescent="0.25">
      <c r="A212" s="56"/>
      <c r="B212" s="3"/>
    </row>
    <row r="213" spans="1:2" x14ac:dyDescent="0.25">
      <c r="A213" s="56"/>
      <c r="B213" s="3"/>
    </row>
    <row r="214" spans="1:2" x14ac:dyDescent="0.25">
      <c r="A214" s="56"/>
      <c r="B214" s="3"/>
    </row>
    <row r="215" spans="1:2" x14ac:dyDescent="0.25">
      <c r="A215" s="56"/>
      <c r="B215" s="3"/>
    </row>
    <row r="216" spans="1:2" x14ac:dyDescent="0.25">
      <c r="A216" s="56"/>
      <c r="B216" s="3"/>
    </row>
    <row r="217" spans="1:2" x14ac:dyDescent="0.25">
      <c r="A217" s="56"/>
      <c r="B217" s="3"/>
    </row>
    <row r="218" spans="1:2" x14ac:dyDescent="0.25">
      <c r="A218" s="56"/>
      <c r="B218" s="3"/>
    </row>
    <row r="219" spans="1:2" x14ac:dyDescent="0.25">
      <c r="A219" s="56"/>
      <c r="B219" s="3"/>
    </row>
    <row r="220" spans="1:2" x14ac:dyDescent="0.25">
      <c r="A220" s="56"/>
      <c r="B220" s="3"/>
    </row>
    <row r="221" spans="1:2" x14ac:dyDescent="0.25">
      <c r="A221" s="56"/>
      <c r="B221" s="3"/>
    </row>
    <row r="222" spans="1:2" x14ac:dyDescent="0.25">
      <c r="A222" s="56"/>
      <c r="B222" s="3"/>
    </row>
    <row r="223" spans="1:2" x14ac:dyDescent="0.25">
      <c r="A223" s="56"/>
      <c r="B223" s="3"/>
    </row>
    <row r="224" spans="1:2" x14ac:dyDescent="0.25">
      <c r="A224" s="56"/>
      <c r="B224" s="3"/>
    </row>
    <row r="225" spans="1:2" x14ac:dyDescent="0.25">
      <c r="A225" s="56"/>
      <c r="B225" s="3"/>
    </row>
    <row r="226" spans="1:2" x14ac:dyDescent="0.25">
      <c r="A226" s="56"/>
      <c r="B226" s="3"/>
    </row>
    <row r="227" spans="1:2" x14ac:dyDescent="0.25">
      <c r="A227" s="56"/>
      <c r="B227" s="3"/>
    </row>
    <row r="228" spans="1:2" x14ac:dyDescent="0.25">
      <c r="A228" s="56"/>
      <c r="B228" s="3"/>
    </row>
    <row r="229" spans="1:2" x14ac:dyDescent="0.25">
      <c r="A229" s="56"/>
      <c r="B229" s="3"/>
    </row>
    <row r="230" spans="1:2" x14ac:dyDescent="0.25">
      <c r="A230" s="56"/>
      <c r="B230" s="3"/>
    </row>
    <row r="231" spans="1:2" x14ac:dyDescent="0.25">
      <c r="A231" s="56"/>
      <c r="B231" s="3"/>
    </row>
    <row r="232" spans="1:2" x14ac:dyDescent="0.25">
      <c r="A232" s="56"/>
      <c r="B232" s="3"/>
    </row>
    <row r="233" spans="1:2" x14ac:dyDescent="0.25">
      <c r="A233" s="56"/>
      <c r="B233" s="3"/>
    </row>
    <row r="234" spans="1:2" x14ac:dyDescent="0.25">
      <c r="A234" s="56"/>
      <c r="B234" s="3"/>
    </row>
    <row r="235" spans="1:2" x14ac:dyDescent="0.25">
      <c r="A235" s="56"/>
      <c r="B235" s="3"/>
    </row>
    <row r="236" spans="1:2" x14ac:dyDescent="0.25">
      <c r="A236" s="56"/>
      <c r="B236" s="3"/>
    </row>
    <row r="237" spans="1:2" x14ac:dyDescent="0.25">
      <c r="A237" s="56"/>
      <c r="B237" s="3"/>
    </row>
    <row r="238" spans="1:2" x14ac:dyDescent="0.25">
      <c r="A238" s="56"/>
      <c r="B238" s="3"/>
    </row>
    <row r="239" spans="1:2" x14ac:dyDescent="0.25">
      <c r="A239" s="56"/>
      <c r="B239" s="3"/>
    </row>
    <row r="240" spans="1:2" x14ac:dyDescent="0.25">
      <c r="A240" s="56"/>
      <c r="B240" s="3"/>
    </row>
    <row r="241" spans="1:2" x14ac:dyDescent="0.25">
      <c r="A241" s="56"/>
      <c r="B241" s="3"/>
    </row>
    <row r="242" spans="1:2" x14ac:dyDescent="0.25">
      <c r="A242" s="56"/>
      <c r="B242" s="3"/>
    </row>
    <row r="243" spans="1:2" x14ac:dyDescent="0.25">
      <c r="A243" s="56"/>
      <c r="B243" s="3"/>
    </row>
    <row r="244" spans="1:2" x14ac:dyDescent="0.25">
      <c r="A244" s="56"/>
      <c r="B244" s="3"/>
    </row>
    <row r="245" spans="1:2" x14ac:dyDescent="0.25">
      <c r="A245" s="56"/>
      <c r="B245" s="3"/>
    </row>
    <row r="246" spans="1:2" x14ac:dyDescent="0.25">
      <c r="A246" s="56"/>
      <c r="B246" s="3"/>
    </row>
    <row r="247" spans="1:2" x14ac:dyDescent="0.25">
      <c r="A247" s="56"/>
      <c r="B247" s="3"/>
    </row>
    <row r="248" spans="1:2" x14ac:dyDescent="0.25">
      <c r="A248" s="56"/>
      <c r="B248" s="3"/>
    </row>
    <row r="249" spans="1:2" x14ac:dyDescent="0.25">
      <c r="A249" s="56"/>
      <c r="B249" s="3"/>
    </row>
    <row r="250" spans="1:2" x14ac:dyDescent="0.25">
      <c r="A250" s="56"/>
      <c r="B250" s="3"/>
    </row>
    <row r="251" spans="1:2" x14ac:dyDescent="0.25">
      <c r="A251" s="56"/>
      <c r="B251" s="3"/>
    </row>
    <row r="252" spans="1:2" x14ac:dyDescent="0.25">
      <c r="A252" s="56"/>
      <c r="B252" s="3"/>
    </row>
    <row r="253" spans="1:2" x14ac:dyDescent="0.25">
      <c r="A253" s="56"/>
      <c r="B253" s="3"/>
    </row>
    <row r="254" spans="1:2" x14ac:dyDescent="0.25">
      <c r="A254" s="56"/>
      <c r="B254" s="3"/>
    </row>
    <row r="255" spans="1:2" x14ac:dyDescent="0.25">
      <c r="A255" s="56"/>
      <c r="B255" s="3"/>
    </row>
    <row r="256" spans="1:2" x14ac:dyDescent="0.25">
      <c r="A256" s="56"/>
      <c r="B256" s="4"/>
    </row>
  </sheetData>
  <mergeCells count="9">
    <mergeCell ref="A45:A46"/>
    <mergeCell ref="A93:A94"/>
    <mergeCell ref="C25:J25"/>
    <mergeCell ref="C42:J42"/>
    <mergeCell ref="C46:J46"/>
    <mergeCell ref="C54:L54"/>
    <mergeCell ref="C110:L110"/>
    <mergeCell ref="C104:L104"/>
    <mergeCell ref="C105:L105"/>
  </mergeCells>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zoomScaleNormal="100" workbookViewId="0">
      <selection activeCell="D38" sqref="D38:E41"/>
    </sheetView>
  </sheetViews>
  <sheetFormatPr defaultRowHeight="15" x14ac:dyDescent="0.25"/>
  <cols>
    <col min="1" max="1" width="9.140625" customWidth="1"/>
    <col min="2" max="2" width="25.5703125" customWidth="1"/>
    <col min="3" max="3" width="63.85546875" customWidth="1"/>
    <col min="4" max="4" width="24.28515625" customWidth="1"/>
    <col min="5" max="5" width="28.28515625" customWidth="1"/>
    <col min="6" max="6" width="13.28515625" customWidth="1"/>
    <col min="7" max="7" width="15.140625" customWidth="1"/>
    <col min="8" max="8" width="15.28515625" customWidth="1"/>
    <col min="9" max="9" width="14.85546875" customWidth="1"/>
    <col min="10" max="10" width="18.85546875" customWidth="1"/>
  </cols>
  <sheetData>
    <row r="1" spans="1:10" x14ac:dyDescent="0.25">
      <c r="A1" s="24"/>
      <c r="B1" s="24"/>
      <c r="C1" s="26"/>
      <c r="D1" s="26"/>
      <c r="E1" s="26"/>
      <c r="F1" s="72"/>
      <c r="G1" s="73"/>
      <c r="H1" s="76"/>
      <c r="I1" s="77"/>
    </row>
    <row r="2" spans="1:10" ht="20.25" x14ac:dyDescent="0.25">
      <c r="A2" s="24"/>
      <c r="B2" s="233" t="s">
        <v>256</v>
      </c>
      <c r="C2" s="233"/>
      <c r="D2" s="153"/>
      <c r="E2" s="145"/>
      <c r="F2" s="231" t="s">
        <v>255</v>
      </c>
      <c r="G2" s="232"/>
      <c r="H2" s="232"/>
      <c r="I2" s="232"/>
      <c r="J2" s="232"/>
    </row>
    <row r="3" spans="1:10" ht="15.75" thickBot="1" x14ac:dyDescent="0.3">
      <c r="A3" s="24"/>
      <c r="B3" s="24"/>
      <c r="C3" s="75"/>
      <c r="D3" s="75"/>
      <c r="E3" s="24"/>
      <c r="G3" s="74"/>
      <c r="H3" s="74"/>
    </row>
    <row r="4" spans="1:10" ht="15" customHeight="1" x14ac:dyDescent="0.25">
      <c r="A4" s="24"/>
      <c r="B4" s="224" t="s">
        <v>57</v>
      </c>
      <c r="C4" s="225"/>
      <c r="D4" s="219" t="s">
        <v>259</v>
      </c>
      <c r="E4" s="220"/>
      <c r="F4" s="24"/>
      <c r="G4" s="24"/>
      <c r="H4" s="24"/>
    </row>
    <row r="5" spans="1:10" ht="15" customHeight="1" x14ac:dyDescent="0.25">
      <c r="A5" s="24"/>
      <c r="B5" s="226"/>
      <c r="C5" s="227"/>
      <c r="D5" s="219"/>
      <c r="E5" s="220"/>
      <c r="F5" s="24"/>
      <c r="G5" s="24"/>
      <c r="H5" s="24"/>
    </row>
    <row r="6" spans="1:10" x14ac:dyDescent="0.25">
      <c r="A6" s="150"/>
      <c r="B6" s="226"/>
      <c r="C6" s="227"/>
      <c r="D6" s="219"/>
      <c r="E6" s="220"/>
      <c r="F6" s="24"/>
      <c r="G6" s="24"/>
      <c r="H6" s="24"/>
    </row>
    <row r="7" spans="1:10" x14ac:dyDescent="0.25">
      <c r="A7" s="151"/>
      <c r="B7" s="226"/>
      <c r="C7" s="227"/>
      <c r="D7" s="148"/>
      <c r="E7" s="148"/>
      <c r="F7" s="24"/>
      <c r="G7" s="24"/>
      <c r="H7" s="24"/>
    </row>
    <row r="8" spans="1:10" ht="15" customHeight="1" x14ac:dyDescent="0.25">
      <c r="A8" s="151"/>
      <c r="B8" s="226"/>
      <c r="C8" s="227"/>
      <c r="D8" s="219" t="s">
        <v>260</v>
      </c>
      <c r="E8" s="220"/>
      <c r="F8" s="24"/>
      <c r="G8" s="24"/>
      <c r="H8" s="24"/>
    </row>
    <row r="9" spans="1:10" x14ac:dyDescent="0.25">
      <c r="A9" s="152"/>
      <c r="B9" s="226"/>
      <c r="C9" s="227"/>
      <c r="D9" s="219"/>
      <c r="E9" s="220"/>
      <c r="F9" s="24"/>
      <c r="G9" s="24"/>
      <c r="H9" s="24"/>
    </row>
    <row r="10" spans="1:10" x14ac:dyDescent="0.25">
      <c r="A10" s="146"/>
      <c r="B10" s="226"/>
      <c r="C10" s="227"/>
      <c r="D10" s="219"/>
      <c r="E10" s="220"/>
      <c r="F10" s="24"/>
      <c r="G10" s="24"/>
      <c r="H10" s="24"/>
    </row>
    <row r="11" spans="1:10" x14ac:dyDescent="0.25">
      <c r="A11" s="146"/>
      <c r="B11" s="226"/>
      <c r="C11" s="227"/>
      <c r="D11" s="219"/>
      <c r="E11" s="220"/>
      <c r="F11" s="24"/>
      <c r="G11" s="24"/>
      <c r="H11" s="24"/>
    </row>
    <row r="12" spans="1:10" x14ac:dyDescent="0.25">
      <c r="A12" s="151"/>
      <c r="B12" s="226"/>
      <c r="C12" s="227"/>
      <c r="D12" s="148"/>
      <c r="E12" s="148"/>
      <c r="F12" s="24"/>
      <c r="G12" s="24"/>
      <c r="H12" s="24"/>
    </row>
    <row r="13" spans="1:10" ht="15.75" x14ac:dyDescent="0.25">
      <c r="A13" s="146"/>
      <c r="B13" s="226"/>
      <c r="C13" s="227"/>
      <c r="D13" s="221" t="s">
        <v>261</v>
      </c>
      <c r="E13" s="220"/>
      <c r="F13" s="24"/>
      <c r="G13" s="24"/>
      <c r="H13" s="24"/>
    </row>
    <row r="14" spans="1:10" x14ac:dyDescent="0.25">
      <c r="A14" s="150"/>
      <c r="B14" s="226"/>
      <c r="C14" s="227"/>
      <c r="D14" s="148"/>
      <c r="E14" s="148"/>
      <c r="F14" s="24"/>
      <c r="G14" s="24"/>
      <c r="H14" s="24"/>
    </row>
    <row r="15" spans="1:10" ht="15.75" thickBot="1" x14ac:dyDescent="0.3">
      <c r="A15" s="74"/>
      <c r="B15" s="228"/>
      <c r="C15" s="229"/>
      <c r="D15" s="148"/>
      <c r="E15" s="148"/>
      <c r="F15" s="24"/>
      <c r="G15" s="24"/>
      <c r="H15" s="24"/>
    </row>
    <row r="16" spans="1:10" ht="15.75" thickBot="1" x14ac:dyDescent="0.3">
      <c r="A16" s="24"/>
      <c r="B16" s="24"/>
      <c r="C16" s="25"/>
      <c r="D16" s="25"/>
      <c r="E16" s="25"/>
      <c r="F16" s="24"/>
      <c r="G16" s="24"/>
      <c r="H16" s="24"/>
    </row>
    <row r="17" spans="1:8" ht="15" customHeight="1" x14ac:dyDescent="0.25">
      <c r="A17" s="24"/>
      <c r="B17" s="224" t="s">
        <v>58</v>
      </c>
      <c r="C17" s="225"/>
      <c r="D17" s="148"/>
      <c r="E17" s="148"/>
      <c r="F17" s="24"/>
      <c r="G17" s="24"/>
      <c r="H17" s="24"/>
    </row>
    <row r="18" spans="1:8" x14ac:dyDescent="0.25">
      <c r="A18" s="24"/>
      <c r="B18" s="226"/>
      <c r="C18" s="227"/>
      <c r="D18" s="148"/>
      <c r="E18" s="148"/>
      <c r="F18" s="24"/>
      <c r="G18" s="24"/>
      <c r="H18" s="24"/>
    </row>
    <row r="19" spans="1:8" x14ac:dyDescent="0.25">
      <c r="A19" s="24"/>
      <c r="B19" s="226"/>
      <c r="C19" s="227"/>
      <c r="D19" s="148"/>
      <c r="E19" s="148"/>
      <c r="F19" s="24"/>
      <c r="G19" s="24"/>
      <c r="H19" s="24"/>
    </row>
    <row r="20" spans="1:8" x14ac:dyDescent="0.25">
      <c r="A20" s="24"/>
      <c r="B20" s="226"/>
      <c r="C20" s="227"/>
      <c r="D20" s="148"/>
      <c r="E20" s="148"/>
      <c r="F20" s="24"/>
      <c r="G20" s="24"/>
      <c r="H20" s="24"/>
    </row>
    <row r="21" spans="1:8" x14ac:dyDescent="0.25">
      <c r="A21" s="147"/>
      <c r="B21" s="226"/>
      <c r="C21" s="227"/>
      <c r="D21" s="148"/>
      <c r="E21" s="148"/>
      <c r="F21" s="24"/>
      <c r="G21" s="24"/>
      <c r="H21" s="24"/>
    </row>
    <row r="22" spans="1:8" x14ac:dyDescent="0.25">
      <c r="A22" s="147"/>
      <c r="B22" s="226"/>
      <c r="C22" s="227"/>
      <c r="D22" s="148"/>
      <c r="E22" s="148"/>
      <c r="F22" s="24"/>
      <c r="G22" s="24"/>
      <c r="H22" s="24"/>
    </row>
    <row r="23" spans="1:8" x14ac:dyDescent="0.25">
      <c r="A23" s="147"/>
      <c r="B23" s="226"/>
      <c r="C23" s="227"/>
      <c r="D23" s="148"/>
      <c r="E23" s="148"/>
      <c r="F23" s="24"/>
      <c r="G23" s="24"/>
      <c r="H23" s="24"/>
    </row>
    <row r="24" spans="1:8" x14ac:dyDescent="0.25">
      <c r="A24" s="147"/>
      <c r="B24" s="226"/>
      <c r="C24" s="227"/>
      <c r="D24" s="148"/>
      <c r="E24" s="148"/>
      <c r="F24" s="24"/>
      <c r="G24" s="24"/>
      <c r="H24" s="24"/>
    </row>
    <row r="25" spans="1:8" x14ac:dyDescent="0.25">
      <c r="A25" s="28"/>
      <c r="B25" s="226"/>
      <c r="C25" s="227"/>
      <c r="D25" s="148"/>
      <c r="E25" s="148"/>
      <c r="F25" s="24"/>
      <c r="G25" s="24"/>
      <c r="H25" s="24"/>
    </row>
    <row r="26" spans="1:8" x14ac:dyDescent="0.25">
      <c r="A26" s="28"/>
      <c r="B26" s="226"/>
      <c r="C26" s="227"/>
      <c r="D26" s="148"/>
      <c r="E26" s="148"/>
      <c r="F26" s="24"/>
      <c r="G26" s="24"/>
      <c r="H26" s="24"/>
    </row>
    <row r="27" spans="1:8" x14ac:dyDescent="0.25">
      <c r="A27" s="28"/>
      <c r="B27" s="226"/>
      <c r="C27" s="227"/>
      <c r="D27" s="148"/>
      <c r="E27" s="148"/>
      <c r="F27" s="24"/>
      <c r="G27" s="24"/>
      <c r="H27" s="24"/>
    </row>
    <row r="28" spans="1:8" ht="15.75" thickBot="1" x14ac:dyDescent="0.3">
      <c r="A28" s="28"/>
      <c r="B28" s="228"/>
      <c r="C28" s="229"/>
      <c r="D28" s="148"/>
      <c r="E28" s="148"/>
      <c r="F28" s="24"/>
      <c r="G28" s="24"/>
      <c r="H28" s="24"/>
    </row>
    <row r="29" spans="1:8" ht="15.75" thickBot="1" x14ac:dyDescent="0.3">
      <c r="A29" s="28"/>
      <c r="B29" s="28"/>
      <c r="C29" s="25"/>
      <c r="D29" s="25"/>
      <c r="E29" s="25"/>
      <c r="F29" s="24"/>
      <c r="G29" s="24"/>
      <c r="H29" s="24"/>
    </row>
    <row r="30" spans="1:8" ht="15.75" customHeight="1" x14ac:dyDescent="0.25">
      <c r="A30" s="28"/>
      <c r="B30" s="224" t="s">
        <v>281</v>
      </c>
      <c r="C30" s="225"/>
      <c r="D30" s="148"/>
      <c r="E30" s="148"/>
      <c r="F30" s="24"/>
      <c r="G30" s="24"/>
      <c r="H30" s="24"/>
    </row>
    <row r="31" spans="1:8" ht="15" customHeight="1" x14ac:dyDescent="0.25">
      <c r="A31" s="28"/>
      <c r="B31" s="226"/>
      <c r="C31" s="227"/>
      <c r="D31" s="219" t="s">
        <v>263</v>
      </c>
      <c r="E31" s="220"/>
      <c r="F31" s="24"/>
      <c r="G31" s="24"/>
      <c r="H31" s="24"/>
    </row>
    <row r="32" spans="1:8" ht="15" customHeight="1" x14ac:dyDescent="0.25">
      <c r="A32" s="28"/>
      <c r="B32" s="226"/>
      <c r="C32" s="227"/>
      <c r="D32" s="159"/>
      <c r="E32" s="160"/>
      <c r="F32" s="24"/>
      <c r="G32" s="24"/>
      <c r="H32" s="24"/>
    </row>
    <row r="33" spans="1:8" ht="15" customHeight="1" x14ac:dyDescent="0.25">
      <c r="A33" s="28"/>
      <c r="B33" s="226"/>
      <c r="C33" s="227"/>
      <c r="D33" s="159"/>
      <c r="E33" s="160"/>
      <c r="F33" s="24"/>
      <c r="G33" s="24"/>
      <c r="H33" s="24"/>
    </row>
    <row r="34" spans="1:8" ht="15" customHeight="1" x14ac:dyDescent="0.25">
      <c r="A34" s="28"/>
      <c r="B34" s="226"/>
      <c r="C34" s="227"/>
      <c r="D34" s="159"/>
      <c r="E34" s="160"/>
      <c r="F34" s="24"/>
      <c r="G34" s="24"/>
      <c r="H34" s="24"/>
    </row>
    <row r="35" spans="1:8" ht="15" customHeight="1" x14ac:dyDescent="0.25">
      <c r="A35" s="147"/>
      <c r="B35" s="226"/>
      <c r="C35" s="227"/>
      <c r="D35" s="159"/>
      <c r="E35" s="160"/>
      <c r="F35" s="24"/>
      <c r="G35" s="24"/>
      <c r="H35" s="24"/>
    </row>
    <row r="36" spans="1:8" x14ac:dyDescent="0.25">
      <c r="A36" s="147"/>
      <c r="B36" s="226"/>
      <c r="C36" s="227"/>
      <c r="D36" s="148"/>
      <c r="E36" s="148"/>
      <c r="F36" s="24"/>
      <c r="G36" s="24"/>
      <c r="H36" s="24"/>
    </row>
    <row r="37" spans="1:8" ht="15" customHeight="1" x14ac:dyDescent="0.25">
      <c r="A37" s="147"/>
      <c r="B37" s="226"/>
      <c r="C37" s="227"/>
      <c r="D37" s="159"/>
      <c r="E37" s="160"/>
      <c r="F37" s="24"/>
      <c r="G37" s="24"/>
      <c r="H37" s="24"/>
    </row>
    <row r="38" spans="1:8" ht="15" customHeight="1" x14ac:dyDescent="0.25">
      <c r="A38" s="147"/>
      <c r="B38" s="226"/>
      <c r="C38" s="227"/>
      <c r="D38" s="219" t="s">
        <v>297</v>
      </c>
      <c r="E38" s="220"/>
      <c r="F38" s="24"/>
      <c r="G38" s="24"/>
      <c r="H38" s="24"/>
    </row>
    <row r="39" spans="1:8" ht="15" customHeight="1" x14ac:dyDescent="0.25">
      <c r="A39" s="28"/>
      <c r="B39" s="226"/>
      <c r="C39" s="227"/>
      <c r="D39" s="219"/>
      <c r="E39" s="220"/>
      <c r="F39" s="24"/>
      <c r="G39" s="24"/>
      <c r="H39" s="24"/>
    </row>
    <row r="40" spans="1:8" x14ac:dyDescent="0.25">
      <c r="A40" s="28"/>
      <c r="B40" s="226"/>
      <c r="C40" s="227"/>
      <c r="D40" s="219"/>
      <c r="E40" s="220"/>
      <c r="F40" s="24"/>
      <c r="G40" s="24"/>
      <c r="H40" s="24"/>
    </row>
    <row r="41" spans="1:8" ht="35.25" customHeight="1" thickBot="1" x14ac:dyDescent="0.3">
      <c r="A41" s="28"/>
      <c r="B41" s="228"/>
      <c r="C41" s="229"/>
      <c r="D41" s="219"/>
      <c r="E41" s="220"/>
      <c r="F41" s="24"/>
      <c r="G41" s="24"/>
      <c r="H41" s="24"/>
    </row>
    <row r="42" spans="1:8" ht="15" customHeight="1" thickBot="1" x14ac:dyDescent="0.3">
      <c r="A42" s="28"/>
      <c r="B42" s="28"/>
      <c r="C42" s="25"/>
      <c r="D42" s="25"/>
      <c r="E42" s="25"/>
      <c r="F42" s="24"/>
      <c r="G42" s="24"/>
      <c r="H42" s="24"/>
    </row>
    <row r="43" spans="1:8" ht="15" customHeight="1" x14ac:dyDescent="0.25">
      <c r="A43" s="28"/>
      <c r="B43" s="224" t="s">
        <v>59</v>
      </c>
      <c r="C43" s="225"/>
      <c r="D43" s="219" t="s">
        <v>262</v>
      </c>
      <c r="E43" s="220"/>
      <c r="F43" s="24"/>
      <c r="G43" s="24"/>
      <c r="H43" s="24"/>
    </row>
    <row r="44" spans="1:8" x14ac:dyDescent="0.25">
      <c r="A44" s="28"/>
      <c r="B44" s="226"/>
      <c r="C44" s="227"/>
      <c r="D44" s="219"/>
      <c r="E44" s="220"/>
      <c r="F44" s="24"/>
      <c r="G44" s="24"/>
      <c r="H44" s="24"/>
    </row>
    <row r="45" spans="1:8" x14ac:dyDescent="0.25">
      <c r="A45" s="28"/>
      <c r="B45" s="226"/>
      <c r="C45" s="227"/>
      <c r="D45" s="219"/>
      <c r="E45" s="220"/>
      <c r="F45" s="24"/>
      <c r="G45" s="24"/>
      <c r="H45" s="24"/>
    </row>
    <row r="46" spans="1:8" x14ac:dyDescent="0.25">
      <c r="A46" s="147"/>
      <c r="B46" s="226"/>
      <c r="C46" s="227"/>
      <c r="D46" s="148"/>
      <c r="E46" s="148"/>
      <c r="F46" s="24"/>
      <c r="G46" s="24"/>
      <c r="H46" s="24"/>
    </row>
    <row r="47" spans="1:8" x14ac:dyDescent="0.25">
      <c r="A47" s="147"/>
      <c r="B47" s="226"/>
      <c r="C47" s="227"/>
      <c r="D47" s="148"/>
      <c r="E47" s="148"/>
      <c r="F47" s="24"/>
      <c r="G47" s="24"/>
      <c r="H47" s="24"/>
    </row>
    <row r="48" spans="1:8" x14ac:dyDescent="0.25">
      <c r="A48" s="147"/>
      <c r="B48" s="226"/>
      <c r="C48" s="227"/>
      <c r="D48" s="220" t="s">
        <v>264</v>
      </c>
      <c r="E48" s="222"/>
      <c r="F48" s="24"/>
      <c r="G48" s="24"/>
      <c r="H48" s="24"/>
    </row>
    <row r="49" spans="1:8" x14ac:dyDescent="0.25">
      <c r="A49" s="147"/>
      <c r="B49" s="226"/>
      <c r="C49" s="227"/>
      <c r="D49" s="222"/>
      <c r="E49" s="222"/>
      <c r="F49" s="24"/>
      <c r="G49" s="24"/>
      <c r="H49" s="24"/>
    </row>
    <row r="50" spans="1:8" x14ac:dyDescent="0.25">
      <c r="A50" s="28"/>
      <c r="B50" s="226"/>
      <c r="C50" s="227"/>
      <c r="D50" s="222"/>
      <c r="E50" s="222"/>
      <c r="F50" s="24"/>
      <c r="G50" s="24"/>
      <c r="H50" s="24"/>
    </row>
    <row r="51" spans="1:8" x14ac:dyDescent="0.25">
      <c r="A51" s="28"/>
      <c r="B51" s="226"/>
      <c r="C51" s="227"/>
      <c r="D51" s="222"/>
      <c r="E51" s="222"/>
      <c r="F51" s="24"/>
      <c r="G51" s="24"/>
      <c r="H51" s="24"/>
    </row>
    <row r="52" spans="1:8" x14ac:dyDescent="0.25">
      <c r="A52" s="28"/>
      <c r="B52" s="226"/>
      <c r="C52" s="227"/>
      <c r="D52" s="222"/>
      <c r="E52" s="222"/>
      <c r="F52" s="24"/>
      <c r="G52" s="24"/>
      <c r="H52" s="24"/>
    </row>
    <row r="53" spans="1:8" x14ac:dyDescent="0.25">
      <c r="A53" s="28"/>
      <c r="B53" s="226"/>
      <c r="C53" s="227"/>
      <c r="D53" s="222"/>
      <c r="E53" s="222"/>
      <c r="F53" s="24"/>
      <c r="G53" s="24"/>
      <c r="H53" s="24"/>
    </row>
    <row r="54" spans="1:8" ht="21" customHeight="1" thickBot="1" x14ac:dyDescent="0.3">
      <c r="A54" s="28"/>
      <c r="B54" s="228"/>
      <c r="C54" s="229"/>
      <c r="D54" s="222"/>
      <c r="E54" s="222"/>
      <c r="F54" s="24"/>
      <c r="G54" s="24"/>
      <c r="H54" s="24"/>
    </row>
    <row r="55" spans="1:8" ht="15.75" thickBot="1" x14ac:dyDescent="0.3">
      <c r="A55" s="28"/>
      <c r="B55" s="28"/>
      <c r="C55" s="24"/>
      <c r="D55" s="222"/>
      <c r="E55" s="222"/>
      <c r="F55" s="24"/>
      <c r="G55" s="24"/>
      <c r="H55" s="24"/>
    </row>
    <row r="56" spans="1:8" ht="15" customHeight="1" x14ac:dyDescent="0.25">
      <c r="A56" s="28"/>
      <c r="B56" s="224" t="s">
        <v>60</v>
      </c>
      <c r="C56" s="225"/>
      <c r="D56" s="222"/>
      <c r="E56" s="222"/>
      <c r="F56" s="24"/>
      <c r="G56" s="24"/>
      <c r="H56" s="24"/>
    </row>
    <row r="57" spans="1:8" x14ac:dyDescent="0.25">
      <c r="A57" s="28"/>
      <c r="B57" s="226"/>
      <c r="C57" s="227"/>
      <c r="D57" s="148"/>
      <c r="E57" s="148"/>
      <c r="F57" s="24"/>
      <c r="G57" s="24"/>
      <c r="H57" s="24"/>
    </row>
    <row r="58" spans="1:8" x14ac:dyDescent="0.25">
      <c r="A58" s="28"/>
      <c r="B58" s="226"/>
      <c r="C58" s="227"/>
      <c r="D58" s="148"/>
      <c r="E58" s="148"/>
      <c r="F58" s="24"/>
      <c r="G58" s="24"/>
      <c r="H58" s="24"/>
    </row>
    <row r="59" spans="1:8" x14ac:dyDescent="0.25">
      <c r="A59" s="28"/>
      <c r="B59" s="226"/>
      <c r="C59" s="227"/>
      <c r="D59" s="148"/>
      <c r="E59" s="148"/>
      <c r="F59" s="24"/>
      <c r="G59" s="24"/>
      <c r="H59" s="24"/>
    </row>
    <row r="60" spans="1:8" x14ac:dyDescent="0.25">
      <c r="A60" s="147"/>
      <c r="B60" s="226"/>
      <c r="C60" s="227"/>
      <c r="D60" s="148"/>
      <c r="E60" s="148"/>
      <c r="F60" s="24"/>
      <c r="G60" s="24"/>
      <c r="H60" s="24"/>
    </row>
    <row r="61" spans="1:8" x14ac:dyDescent="0.25">
      <c r="A61" s="147"/>
      <c r="B61" s="226"/>
      <c r="C61" s="227"/>
      <c r="D61" s="148"/>
      <c r="E61" s="148"/>
      <c r="F61" s="24"/>
      <c r="G61" s="24"/>
      <c r="H61" s="24"/>
    </row>
    <row r="62" spans="1:8" x14ac:dyDescent="0.25">
      <c r="A62" s="147"/>
      <c r="B62" s="226"/>
      <c r="C62" s="227"/>
      <c r="D62" s="148"/>
      <c r="E62" s="148"/>
      <c r="F62" s="24"/>
      <c r="G62" s="24"/>
      <c r="H62" s="24"/>
    </row>
    <row r="63" spans="1:8" x14ac:dyDescent="0.25">
      <c r="A63" s="147"/>
      <c r="B63" s="226"/>
      <c r="C63" s="227"/>
      <c r="D63" s="230" t="s">
        <v>301</v>
      </c>
      <c r="E63" s="222"/>
      <c r="F63" s="24"/>
      <c r="G63" s="24"/>
      <c r="H63" s="24"/>
    </row>
    <row r="64" spans="1:8" x14ac:dyDescent="0.25">
      <c r="A64" s="28"/>
      <c r="B64" s="226"/>
      <c r="C64" s="227"/>
      <c r="D64" s="148"/>
      <c r="E64" s="148"/>
      <c r="F64" s="24"/>
      <c r="G64" s="24"/>
      <c r="H64" s="24"/>
    </row>
    <row r="65" spans="1:13" ht="15.75" thickBot="1" x14ac:dyDescent="0.3">
      <c r="A65" s="24"/>
      <c r="B65" s="228"/>
      <c r="C65" s="229"/>
      <c r="D65" s="148"/>
      <c r="E65" s="148"/>
      <c r="F65" s="24"/>
      <c r="G65" s="24"/>
      <c r="H65" s="24"/>
    </row>
    <row r="66" spans="1:13" x14ac:dyDescent="0.25">
      <c r="A66" s="24"/>
      <c r="B66" s="24"/>
      <c r="C66" s="24"/>
      <c r="D66" s="24"/>
      <c r="E66" s="24"/>
      <c r="F66" s="24"/>
      <c r="G66" s="24"/>
      <c r="H66" s="24"/>
    </row>
    <row r="67" spans="1:13" ht="15" customHeight="1" x14ac:dyDescent="0.25">
      <c r="A67" s="24"/>
      <c r="B67" s="24"/>
      <c r="C67" s="156"/>
      <c r="D67" s="157"/>
      <c r="E67" s="157"/>
      <c r="F67" s="24"/>
      <c r="G67" s="24"/>
      <c r="H67" s="24"/>
    </row>
    <row r="68" spans="1:13" x14ac:dyDescent="0.25">
      <c r="A68" s="24"/>
      <c r="B68" s="24"/>
      <c r="C68" s="157"/>
      <c r="D68" s="157"/>
      <c r="E68" s="157"/>
      <c r="F68" s="24"/>
      <c r="G68" s="24"/>
      <c r="H68" s="24"/>
    </row>
    <row r="69" spans="1:13" ht="15.75" thickBot="1" x14ac:dyDescent="0.3">
      <c r="A69" s="24"/>
      <c r="B69" s="24"/>
      <c r="C69" s="158"/>
      <c r="D69" s="157"/>
      <c r="E69" s="157"/>
      <c r="F69" s="24"/>
      <c r="G69" s="24"/>
      <c r="H69" s="24"/>
    </row>
    <row r="70" spans="1:13" ht="284.25" customHeight="1" thickBot="1" x14ac:dyDescent="0.3">
      <c r="A70" s="154" t="s">
        <v>257</v>
      </c>
      <c r="B70" s="217" t="s">
        <v>294</v>
      </c>
      <c r="C70" s="218"/>
      <c r="D70" s="223" t="s">
        <v>258</v>
      </c>
      <c r="E70" s="222"/>
      <c r="F70" s="24"/>
      <c r="G70" s="24"/>
      <c r="H70" s="24"/>
    </row>
    <row r="71" spans="1:13" ht="5.25" hidden="1" customHeight="1" x14ac:dyDescent="0.25">
      <c r="A71" s="154"/>
      <c r="B71" s="155"/>
      <c r="C71" s="78"/>
      <c r="D71" s="149"/>
      <c r="E71" s="149"/>
      <c r="F71" s="24"/>
      <c r="G71" s="24"/>
      <c r="H71" s="24"/>
    </row>
    <row r="72" spans="1:13" ht="15" hidden="1" customHeight="1" x14ac:dyDescent="0.25">
      <c r="A72" s="154"/>
      <c r="B72" s="155"/>
      <c r="C72" s="78"/>
      <c r="D72" s="149"/>
      <c r="E72" s="149"/>
      <c r="F72" s="24"/>
      <c r="G72" s="24"/>
      <c r="H72" s="24"/>
    </row>
    <row r="73" spans="1:13" ht="15" hidden="1" customHeight="1" x14ac:dyDescent="0.25">
      <c r="A73" s="154"/>
      <c r="B73" s="155"/>
      <c r="C73" s="78"/>
      <c r="D73" s="149"/>
      <c r="E73" s="149"/>
      <c r="F73" s="24"/>
      <c r="G73" s="24"/>
      <c r="H73" s="24"/>
    </row>
    <row r="74" spans="1:13" ht="15" hidden="1" customHeight="1" x14ac:dyDescent="0.25">
      <c r="A74" s="154"/>
      <c r="B74" s="155"/>
      <c r="C74" s="78"/>
      <c r="D74" s="149"/>
      <c r="E74" s="149"/>
      <c r="F74" s="24"/>
      <c r="G74" s="24"/>
      <c r="H74" s="24"/>
    </row>
    <row r="75" spans="1:13" ht="15" hidden="1" customHeight="1" x14ac:dyDescent="0.25">
      <c r="A75" s="154"/>
      <c r="B75" s="155"/>
      <c r="C75" s="78"/>
      <c r="D75" s="149"/>
      <c r="E75" s="149"/>
      <c r="F75" s="24"/>
      <c r="G75" s="24"/>
      <c r="H75" s="24"/>
    </row>
    <row r="76" spans="1:13" ht="12" hidden="1" customHeight="1" x14ac:dyDescent="0.25">
      <c r="A76" s="154"/>
      <c r="B76" s="155"/>
      <c r="C76" s="79"/>
      <c r="D76" s="149"/>
      <c r="E76" s="149"/>
      <c r="F76" s="27"/>
      <c r="G76" s="24"/>
      <c r="H76" s="24"/>
    </row>
    <row r="77" spans="1:13" x14ac:dyDescent="0.25">
      <c r="A77" s="24"/>
      <c r="B77" s="24"/>
      <c r="C77" s="24"/>
      <c r="D77" s="24"/>
      <c r="E77" s="24"/>
      <c r="F77" s="28"/>
      <c r="G77" s="29"/>
      <c r="H77" s="28"/>
      <c r="I77" s="14"/>
      <c r="J77" s="14"/>
      <c r="K77" s="14"/>
      <c r="L77" s="14"/>
      <c r="M77" s="14"/>
    </row>
  </sheetData>
  <mergeCells count="17">
    <mergeCell ref="F2:J2"/>
    <mergeCell ref="B4:C15"/>
    <mergeCell ref="B17:C28"/>
    <mergeCell ref="B2:C2"/>
    <mergeCell ref="B30:C41"/>
    <mergeCell ref="B70:C70"/>
    <mergeCell ref="D4:E6"/>
    <mergeCell ref="D8:E11"/>
    <mergeCell ref="D13:E13"/>
    <mergeCell ref="D43:E45"/>
    <mergeCell ref="D38:E41"/>
    <mergeCell ref="D31:E31"/>
    <mergeCell ref="D48:E56"/>
    <mergeCell ref="D70:E70"/>
    <mergeCell ref="B43:C54"/>
    <mergeCell ref="B56:C65"/>
    <mergeCell ref="D63:E63"/>
  </mergeCells>
  <pageMargins left="0.7" right="0.7" top="0.75" bottom="0.75" header="0.3" footer="0.3"/>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7" zoomScaleNormal="100" workbookViewId="0">
      <selection activeCell="K13" sqref="K13"/>
    </sheetView>
  </sheetViews>
  <sheetFormatPr defaultColWidth="12.7109375" defaultRowHeight="15.75" x14ac:dyDescent="0.25"/>
  <cols>
    <col min="1" max="1" width="5.42578125" style="18" customWidth="1"/>
    <col min="2" max="2" width="21.28515625" style="18" customWidth="1"/>
    <col min="3" max="3" width="10.7109375" style="18" customWidth="1"/>
    <col min="4" max="4" width="10.140625" style="18" customWidth="1"/>
    <col min="5" max="5" width="10.42578125" style="18" customWidth="1"/>
    <col min="6" max="6" width="6.140625" style="18" customWidth="1"/>
    <col min="7" max="7" width="5.140625" style="18" customWidth="1"/>
    <col min="8" max="8" width="4.7109375" style="18" customWidth="1"/>
    <col min="9" max="9" width="16" style="18" customWidth="1"/>
    <col min="10" max="10" width="14.5703125" style="18" customWidth="1"/>
    <col min="11" max="11" width="18.42578125" style="18" customWidth="1"/>
    <col min="12" max="12" width="14.28515625" style="18" customWidth="1"/>
    <col min="13" max="16384" width="12.7109375" style="18"/>
  </cols>
  <sheetData>
    <row r="1" spans="1:18" x14ac:dyDescent="0.25">
      <c r="A1" s="18" t="s">
        <v>54</v>
      </c>
    </row>
    <row r="2" spans="1:18" ht="15.75" customHeight="1" x14ac:dyDescent="0.25">
      <c r="A2" s="101" t="s">
        <v>180</v>
      </c>
      <c r="B2" s="17"/>
      <c r="D2" s="21"/>
      <c r="F2" s="17"/>
      <c r="G2" s="20"/>
      <c r="H2" s="20"/>
      <c r="I2" s="98"/>
      <c r="J2" s="98"/>
      <c r="K2" s="38"/>
    </row>
    <row r="3" spans="1:18" ht="17.25" customHeight="1" x14ac:dyDescent="0.25">
      <c r="A3" s="234" t="s">
        <v>156</v>
      </c>
      <c r="B3" s="234" t="s">
        <v>51</v>
      </c>
      <c r="C3" s="234" t="s">
        <v>153</v>
      </c>
      <c r="D3" s="234" t="s">
        <v>154</v>
      </c>
      <c r="E3" s="234" t="s">
        <v>157</v>
      </c>
      <c r="F3" s="234" t="s">
        <v>150</v>
      </c>
      <c r="G3" s="234" t="s">
        <v>151</v>
      </c>
      <c r="H3" s="234" t="s">
        <v>152</v>
      </c>
      <c r="I3" s="234" t="s">
        <v>155</v>
      </c>
      <c r="J3" s="234" t="s">
        <v>160</v>
      </c>
      <c r="K3" s="234" t="s">
        <v>204</v>
      </c>
      <c r="L3" s="234" t="s">
        <v>191</v>
      </c>
    </row>
    <row r="4" spans="1:18" ht="15.75" customHeight="1" x14ac:dyDescent="0.25">
      <c r="A4" s="235"/>
      <c r="B4" s="235"/>
      <c r="C4" s="235"/>
      <c r="D4" s="235"/>
      <c r="E4" s="235"/>
      <c r="F4" s="235"/>
      <c r="G4" s="235"/>
      <c r="H4" s="235"/>
      <c r="I4" s="235"/>
      <c r="J4" s="235"/>
      <c r="K4" s="235"/>
      <c r="L4" s="235"/>
    </row>
    <row r="5" spans="1:18" ht="172.5" customHeight="1" x14ac:dyDescent="0.25">
      <c r="A5" s="236"/>
      <c r="B5" s="236"/>
      <c r="C5" s="236"/>
      <c r="D5" s="236"/>
      <c r="E5" s="236"/>
      <c r="F5" s="236"/>
      <c r="G5" s="236"/>
      <c r="H5" s="236"/>
      <c r="I5" s="236"/>
      <c r="J5" s="236"/>
      <c r="K5" s="236"/>
      <c r="L5" s="236"/>
    </row>
    <row r="6" spans="1:18" s="90" customFormat="1" ht="12.75" x14ac:dyDescent="0.2">
      <c r="A6" s="89">
        <v>1</v>
      </c>
      <c r="B6" s="89">
        <f t="shared" ref="B6:I6" si="0">A6+1</f>
        <v>2</v>
      </c>
      <c r="C6" s="89">
        <f t="shared" si="0"/>
        <v>3</v>
      </c>
      <c r="D6" s="89">
        <f t="shared" si="0"/>
        <v>4</v>
      </c>
      <c r="E6" s="89">
        <f t="shared" si="0"/>
        <v>5</v>
      </c>
      <c r="F6" s="89">
        <f t="shared" si="0"/>
        <v>6</v>
      </c>
      <c r="G6" s="89">
        <f t="shared" si="0"/>
        <v>7</v>
      </c>
      <c r="H6" s="89">
        <f t="shared" si="0"/>
        <v>8</v>
      </c>
      <c r="I6" s="89">
        <f t="shared" si="0"/>
        <v>9</v>
      </c>
      <c r="J6" s="89">
        <f t="shared" ref="J6:K6" si="1">I6+1</f>
        <v>10</v>
      </c>
      <c r="K6" s="89">
        <f t="shared" si="1"/>
        <v>11</v>
      </c>
      <c r="L6" s="89">
        <v>12</v>
      </c>
    </row>
    <row r="7" spans="1:18" ht="47.25" customHeight="1" x14ac:dyDescent="0.25">
      <c r="A7" s="92">
        <v>1</v>
      </c>
      <c r="B7" s="91" t="s">
        <v>46</v>
      </c>
      <c r="C7" s="173">
        <f>7*7</f>
        <v>49</v>
      </c>
      <c r="D7" s="92">
        <v>25</v>
      </c>
      <c r="E7" s="99">
        <v>15000</v>
      </c>
      <c r="F7" s="92">
        <v>2</v>
      </c>
      <c r="G7" s="92">
        <v>1</v>
      </c>
      <c r="H7" s="92">
        <v>1.1000000000000001</v>
      </c>
      <c r="I7" s="238" t="s">
        <v>158</v>
      </c>
      <c r="J7" s="238" t="s">
        <v>161</v>
      </c>
      <c r="K7" s="115">
        <v>538807.80110380589</v>
      </c>
      <c r="L7" s="115">
        <v>1056063.2901634595</v>
      </c>
      <c r="M7" s="23"/>
      <c r="N7" s="23"/>
      <c r="O7" s="23"/>
      <c r="P7" s="23"/>
      <c r="Q7" s="23"/>
      <c r="R7" s="23"/>
    </row>
    <row r="8" spans="1:18" ht="47.25" x14ac:dyDescent="0.25">
      <c r="A8" s="92">
        <f t="shared" ref="A8:A13" si="2">A7+1</f>
        <v>2</v>
      </c>
      <c r="B8" s="91" t="s">
        <v>47</v>
      </c>
      <c r="C8" s="173">
        <f>20*8</f>
        <v>160</v>
      </c>
      <c r="D8" s="92">
        <v>25</v>
      </c>
      <c r="E8" s="99">
        <v>15000</v>
      </c>
      <c r="F8" s="92">
        <v>2</v>
      </c>
      <c r="G8" s="92">
        <v>1</v>
      </c>
      <c r="H8" s="92">
        <v>1.1000000000000001</v>
      </c>
      <c r="I8" s="239"/>
      <c r="J8" s="239"/>
      <c r="K8" s="115">
        <v>538807.80110380589</v>
      </c>
      <c r="L8" s="115">
        <v>3448369.9270643578</v>
      </c>
    </row>
    <row r="9" spans="1:18" ht="78.75" x14ac:dyDescent="0.25">
      <c r="A9" s="92">
        <f t="shared" si="2"/>
        <v>3</v>
      </c>
      <c r="B9" s="91" t="s">
        <v>48</v>
      </c>
      <c r="C9" s="173">
        <f>14*14</f>
        <v>196</v>
      </c>
      <c r="D9" s="92">
        <v>25</v>
      </c>
      <c r="E9" s="99">
        <v>15000</v>
      </c>
      <c r="F9" s="92">
        <v>2</v>
      </c>
      <c r="G9" s="92">
        <v>1</v>
      </c>
      <c r="H9" s="92">
        <v>1.1000000000000001</v>
      </c>
      <c r="I9" s="239"/>
      <c r="J9" s="239"/>
      <c r="K9" s="115">
        <v>538807.80110380589</v>
      </c>
      <c r="L9" s="116">
        <v>4224253.160653838</v>
      </c>
    </row>
    <row r="10" spans="1:18" ht="63" x14ac:dyDescent="0.25">
      <c r="A10" s="92">
        <f t="shared" si="2"/>
        <v>4</v>
      </c>
      <c r="B10" s="91" t="s">
        <v>49</v>
      </c>
      <c r="C10" s="173">
        <f>20*10</f>
        <v>200</v>
      </c>
      <c r="D10" s="92">
        <v>25</v>
      </c>
      <c r="E10" s="99">
        <v>15000</v>
      </c>
      <c r="F10" s="92">
        <v>2</v>
      </c>
      <c r="G10" s="92">
        <v>1</v>
      </c>
      <c r="H10" s="92">
        <v>1.1000000000000001</v>
      </c>
      <c r="I10" s="239"/>
      <c r="J10" s="239"/>
      <c r="K10" s="115">
        <v>538807.80110380589</v>
      </c>
      <c r="L10" s="116">
        <v>4310462.4088304471</v>
      </c>
    </row>
    <row r="11" spans="1:18" ht="47.25" x14ac:dyDescent="0.25">
      <c r="A11" s="92">
        <f t="shared" si="2"/>
        <v>5</v>
      </c>
      <c r="B11" s="91" t="s">
        <v>144</v>
      </c>
      <c r="C11" s="174">
        <v>25</v>
      </c>
      <c r="D11" s="92">
        <v>25</v>
      </c>
      <c r="E11" s="99">
        <v>15000</v>
      </c>
      <c r="F11" s="92">
        <v>2</v>
      </c>
      <c r="G11" s="92">
        <v>1</v>
      </c>
      <c r="H11" s="92">
        <v>1.1000000000000001</v>
      </c>
      <c r="I11" s="239"/>
      <c r="J11" s="239"/>
      <c r="K11" s="115">
        <v>538807.80110380589</v>
      </c>
      <c r="L11" s="116">
        <v>538807.80110380589</v>
      </c>
    </row>
    <row r="12" spans="1:18" ht="47.25" x14ac:dyDescent="0.25">
      <c r="A12" s="92">
        <f t="shared" si="2"/>
        <v>6</v>
      </c>
      <c r="B12" s="91" t="s">
        <v>144</v>
      </c>
      <c r="C12" s="174">
        <v>25</v>
      </c>
      <c r="D12" s="92">
        <v>25</v>
      </c>
      <c r="E12" s="99">
        <v>15000</v>
      </c>
      <c r="F12" s="92">
        <v>2</v>
      </c>
      <c r="G12" s="92">
        <v>1</v>
      </c>
      <c r="H12" s="92">
        <v>1.1000000000000001</v>
      </c>
      <c r="I12" s="240"/>
      <c r="J12" s="239"/>
      <c r="K12" s="115">
        <v>538807.80110380589</v>
      </c>
      <c r="L12" s="116">
        <v>538807.80110380589</v>
      </c>
    </row>
    <row r="13" spans="1:18" ht="82.5" customHeight="1" x14ac:dyDescent="0.25">
      <c r="A13" s="92">
        <f t="shared" si="2"/>
        <v>7</v>
      </c>
      <c r="B13" s="91" t="s">
        <v>50</v>
      </c>
      <c r="C13" s="174">
        <v>200</v>
      </c>
      <c r="D13" s="93">
        <v>8</v>
      </c>
      <c r="E13" s="99">
        <v>10300</v>
      </c>
      <c r="F13" s="93">
        <v>2</v>
      </c>
      <c r="G13" s="93">
        <v>1</v>
      </c>
      <c r="H13" s="93">
        <v>1.1000000000000001</v>
      </c>
      <c r="I13" s="100" t="s">
        <v>159</v>
      </c>
      <c r="J13" s="240"/>
      <c r="K13" s="115">
        <v>488675.64253026701</v>
      </c>
      <c r="L13" s="116">
        <v>12216891.063256675</v>
      </c>
      <c r="M13" s="23"/>
      <c r="N13" s="23"/>
    </row>
    <row r="14" spans="1:18" s="85" customFormat="1" x14ac:dyDescent="0.25">
      <c r="A14" s="94" t="s">
        <v>52</v>
      </c>
      <c r="B14" s="84"/>
      <c r="C14" s="96">
        <f>SUM(C7:C13)</f>
        <v>855</v>
      </c>
      <c r="D14" s="87">
        <f>SUM(D7:D13)</f>
        <v>158</v>
      </c>
      <c r="E14" s="87" t="s">
        <v>53</v>
      </c>
      <c r="F14" s="87" t="s">
        <v>53</v>
      </c>
      <c r="G14" s="87" t="s">
        <v>53</v>
      </c>
      <c r="H14" s="87" t="s">
        <v>53</v>
      </c>
      <c r="I14" s="87" t="s">
        <v>53</v>
      </c>
      <c r="J14" s="87" t="s">
        <v>53</v>
      </c>
      <c r="K14" s="117">
        <v>3721522.4491531029</v>
      </c>
      <c r="L14" s="117">
        <v>26333655.452176392</v>
      </c>
    </row>
    <row r="15" spans="1:18" x14ac:dyDescent="0.25">
      <c r="A15" s="95" t="s">
        <v>189</v>
      </c>
      <c r="B15" s="118"/>
      <c r="C15" s="88"/>
      <c r="D15" s="88"/>
      <c r="E15" s="88"/>
      <c r="F15" s="88"/>
      <c r="G15" s="88"/>
      <c r="H15" s="114"/>
      <c r="I15" s="114"/>
      <c r="J15" s="114"/>
      <c r="K15" s="114"/>
      <c r="L15" s="80"/>
    </row>
    <row r="16" spans="1:18" x14ac:dyDescent="0.25">
      <c r="A16" s="97" t="s">
        <v>190</v>
      </c>
      <c r="B16" s="19"/>
      <c r="C16" s="88"/>
      <c r="D16" s="88"/>
      <c r="E16" s="88"/>
      <c r="F16" s="88"/>
      <c r="G16" s="88"/>
      <c r="H16" s="88"/>
      <c r="I16" s="22"/>
      <c r="J16" s="22"/>
      <c r="K16" s="22">
        <v>818734.93881368265</v>
      </c>
      <c r="L16" s="22">
        <v>5793404.199478806</v>
      </c>
    </row>
    <row r="17" spans="1:12" x14ac:dyDescent="0.25">
      <c r="A17" s="97" t="s">
        <v>56</v>
      </c>
      <c r="B17" s="19"/>
      <c r="C17" s="88"/>
      <c r="D17" s="88"/>
      <c r="E17" s="88"/>
      <c r="F17" s="88"/>
      <c r="G17" s="88"/>
      <c r="H17" s="88"/>
      <c r="I17" s="88"/>
      <c r="J17" s="88"/>
      <c r="K17" s="119">
        <v>4540257.3879667856</v>
      </c>
      <c r="L17" s="119">
        <v>32127059.651655197</v>
      </c>
    </row>
    <row r="18" spans="1:12" x14ac:dyDescent="0.25">
      <c r="A18" s="121"/>
      <c r="B18" s="122"/>
      <c r="C18" s="123"/>
      <c r="D18" s="123"/>
      <c r="E18" s="123"/>
      <c r="F18" s="123"/>
      <c r="G18" s="123"/>
      <c r="H18" s="114"/>
      <c r="I18" s="114"/>
      <c r="J18" s="114"/>
      <c r="K18" s="120"/>
      <c r="L18" s="120"/>
    </row>
    <row r="19" spans="1:12" x14ac:dyDescent="0.25">
      <c r="A19" s="124"/>
      <c r="B19" s="125"/>
      <c r="C19" s="113" t="s">
        <v>295</v>
      </c>
      <c r="D19" s="124"/>
      <c r="E19" s="164"/>
      <c r="F19" s="165"/>
      <c r="G19" s="166"/>
      <c r="H19" s="167"/>
      <c r="I19" s="168"/>
      <c r="J19" s="168"/>
      <c r="K19" s="166"/>
      <c r="L19" s="166"/>
    </row>
    <row r="20" spans="1:12" x14ac:dyDescent="0.25">
      <c r="A20" s="129" t="s">
        <v>192</v>
      </c>
      <c r="C20" s="18" t="s">
        <v>194</v>
      </c>
      <c r="D20" s="124"/>
      <c r="E20" s="124"/>
      <c r="F20" s="125" t="s">
        <v>55</v>
      </c>
      <c r="H20" s="80"/>
      <c r="I20" s="125" t="s">
        <v>196</v>
      </c>
      <c r="J20" s="80"/>
      <c r="K20" s="134"/>
      <c r="L20" s="80"/>
    </row>
    <row r="21" spans="1:12" x14ac:dyDescent="0.25">
      <c r="A21" s="124"/>
      <c r="B21" s="80"/>
      <c r="C21" s="18" t="s">
        <v>195</v>
      </c>
      <c r="D21" s="124"/>
      <c r="E21" s="124"/>
      <c r="F21" s="125"/>
      <c r="H21" s="80"/>
      <c r="I21" s="125" t="s">
        <v>197</v>
      </c>
      <c r="J21" s="80"/>
      <c r="K21" s="80"/>
      <c r="L21" s="80"/>
    </row>
    <row r="22" spans="1:12" x14ac:dyDescent="0.25">
      <c r="A22" s="126" t="s">
        <v>193</v>
      </c>
      <c r="B22" s="128">
        <v>46143</v>
      </c>
      <c r="C22" s="237">
        <v>0</v>
      </c>
      <c r="D22" s="237"/>
      <c r="E22" s="114"/>
      <c r="F22" s="242">
        <v>0</v>
      </c>
      <c r="G22" s="242"/>
      <c r="H22" s="242"/>
      <c r="I22" s="130">
        <v>0</v>
      </c>
      <c r="J22" s="80"/>
      <c r="K22" s="80"/>
      <c r="L22" s="80"/>
    </row>
    <row r="23" spans="1:12" x14ac:dyDescent="0.25">
      <c r="A23" s="126" t="s">
        <v>193</v>
      </c>
      <c r="B23" s="128">
        <v>46388</v>
      </c>
      <c r="C23" s="237">
        <v>348889.49098283669</v>
      </c>
      <c r="D23" s="237"/>
      <c r="E23" s="114"/>
      <c r="F23" s="242">
        <v>76755.68801622407</v>
      </c>
      <c r="G23" s="242"/>
      <c r="H23" s="242"/>
      <c r="I23" s="127">
        <v>425645.17899906076</v>
      </c>
      <c r="J23" s="80"/>
      <c r="K23" s="80"/>
      <c r="L23" s="80"/>
    </row>
    <row r="24" spans="1:12" x14ac:dyDescent="0.25">
      <c r="A24" s="126" t="s">
        <v>193</v>
      </c>
      <c r="B24" s="128">
        <f t="shared" ref="B24:B36" si="3">DATE(YEAR(B23)+1,MONTH(B23),DAY(B23))</f>
        <v>46753</v>
      </c>
      <c r="C24" s="237">
        <v>725690.14124430029</v>
      </c>
      <c r="D24" s="237"/>
      <c r="E24" s="114"/>
      <c r="F24" s="242">
        <v>159651.83107374606</v>
      </c>
      <c r="G24" s="242"/>
      <c r="H24" s="242"/>
      <c r="I24" s="127">
        <v>885341.97231804638</v>
      </c>
      <c r="J24" s="80"/>
      <c r="K24" s="80"/>
      <c r="L24" s="80"/>
    </row>
    <row r="25" spans="1:12" x14ac:dyDescent="0.25">
      <c r="A25" s="126" t="s">
        <v>193</v>
      </c>
      <c r="B25" s="128">
        <f t="shared" si="3"/>
        <v>47119</v>
      </c>
      <c r="C25" s="237">
        <v>1132076.6203411084</v>
      </c>
      <c r="D25" s="237"/>
      <c r="E25" s="114"/>
      <c r="F25" s="242">
        <v>249056.85647504384</v>
      </c>
      <c r="G25" s="242"/>
      <c r="H25" s="242"/>
      <c r="I25" s="127">
        <v>1381133.4768161522</v>
      </c>
      <c r="J25" s="80"/>
      <c r="K25" s="80"/>
      <c r="L25" s="80"/>
    </row>
    <row r="26" spans="1:12" x14ac:dyDescent="0.25">
      <c r="A26" s="126" t="s">
        <v>193</v>
      </c>
      <c r="B26" s="128">
        <f t="shared" si="3"/>
        <v>47484</v>
      </c>
      <c r="C26" s="237">
        <v>1569812.9135396706</v>
      </c>
      <c r="D26" s="237"/>
      <c r="E26" s="114"/>
      <c r="F26" s="242">
        <v>345358.84097872756</v>
      </c>
      <c r="G26" s="242"/>
      <c r="H26" s="242"/>
      <c r="I26" s="127">
        <v>1915171.7545183981</v>
      </c>
      <c r="J26" s="80"/>
      <c r="K26" s="80"/>
      <c r="L26" s="80"/>
    </row>
    <row r="27" spans="1:12" x14ac:dyDescent="0.25">
      <c r="A27" s="126" t="s">
        <v>193</v>
      </c>
      <c r="B27" s="128">
        <f t="shared" si="3"/>
        <v>47849</v>
      </c>
      <c r="C27" s="237">
        <v>2040756.787601572</v>
      </c>
      <c r="D27" s="237"/>
      <c r="E27" s="114"/>
      <c r="F27" s="242">
        <v>448966.49327234586</v>
      </c>
      <c r="G27" s="242"/>
      <c r="H27" s="242"/>
      <c r="I27" s="127">
        <v>2489723.280873918</v>
      </c>
      <c r="J27" s="80"/>
      <c r="K27" s="80"/>
      <c r="L27" s="80"/>
    </row>
    <row r="28" spans="1:12" x14ac:dyDescent="0.25">
      <c r="A28" s="126" t="s">
        <v>193</v>
      </c>
      <c r="B28" s="128">
        <f t="shared" si="3"/>
        <v>48214</v>
      </c>
      <c r="C28" s="237">
        <v>2122387.0591056347</v>
      </c>
      <c r="D28" s="237"/>
      <c r="E28" s="114"/>
      <c r="F28" s="242">
        <v>466925.15300323965</v>
      </c>
      <c r="G28" s="242"/>
      <c r="H28" s="242"/>
      <c r="I28" s="127">
        <v>2589312.2121088742</v>
      </c>
      <c r="J28" s="80"/>
      <c r="K28" s="80"/>
      <c r="L28" s="80"/>
    </row>
    <row r="29" spans="1:12" x14ac:dyDescent="0.25">
      <c r="A29" s="126" t="s">
        <v>193</v>
      </c>
      <c r="B29" s="128">
        <f t="shared" si="3"/>
        <v>48580</v>
      </c>
      <c r="C29" s="237">
        <v>2207282.5414698599</v>
      </c>
      <c r="D29" s="237"/>
      <c r="E29" s="114"/>
      <c r="F29" s="242">
        <v>485602.1591233692</v>
      </c>
      <c r="G29" s="242"/>
      <c r="H29" s="242"/>
      <c r="I29" s="127">
        <v>2692884.7005932289</v>
      </c>
      <c r="J29" s="80"/>
      <c r="K29" s="80"/>
      <c r="L29" s="80"/>
    </row>
    <row r="30" spans="1:12" x14ac:dyDescent="0.25">
      <c r="A30" s="126" t="s">
        <v>193</v>
      </c>
      <c r="B30" s="128">
        <f t="shared" si="3"/>
        <v>48945</v>
      </c>
      <c r="C30" s="237">
        <v>2295573.8431286542</v>
      </c>
      <c r="D30" s="237"/>
      <c r="E30" s="114"/>
      <c r="F30" s="242">
        <v>505026.24548830395</v>
      </c>
      <c r="G30" s="242"/>
      <c r="H30" s="242"/>
      <c r="I30" s="127">
        <v>2800600.0886169579</v>
      </c>
      <c r="J30" s="80"/>
      <c r="K30" s="80"/>
      <c r="L30" s="80"/>
    </row>
    <row r="31" spans="1:12" x14ac:dyDescent="0.25">
      <c r="A31" s="126" t="s">
        <v>193</v>
      </c>
      <c r="B31" s="128">
        <f t="shared" si="3"/>
        <v>49310</v>
      </c>
      <c r="C31" s="237">
        <v>2387396.7968538008</v>
      </c>
      <c r="D31" s="237"/>
      <c r="E31" s="114"/>
      <c r="F31" s="242">
        <v>525227.29530783615</v>
      </c>
      <c r="G31" s="242"/>
      <c r="H31" s="242"/>
      <c r="I31" s="127">
        <v>2912624.0921616368</v>
      </c>
      <c r="J31" s="80"/>
      <c r="K31" s="80"/>
      <c r="L31" s="80"/>
    </row>
    <row r="32" spans="1:12" x14ac:dyDescent="0.25">
      <c r="A32" s="126" t="s">
        <v>193</v>
      </c>
      <c r="B32" s="128">
        <f t="shared" si="3"/>
        <v>49675</v>
      </c>
      <c r="C32" s="237">
        <v>2482892.668727953</v>
      </c>
      <c r="D32" s="237"/>
      <c r="E32" s="114"/>
      <c r="F32" s="242">
        <v>546236.38712014968</v>
      </c>
      <c r="G32" s="242"/>
      <c r="H32" s="242"/>
      <c r="I32" s="127">
        <v>3029129.0558481026</v>
      </c>
      <c r="J32" s="80"/>
      <c r="K32" s="80"/>
      <c r="L32" s="80"/>
    </row>
    <row r="33" spans="1:12" x14ac:dyDescent="0.25">
      <c r="A33" s="126" t="s">
        <v>193</v>
      </c>
      <c r="B33" s="128">
        <f t="shared" si="3"/>
        <v>50041</v>
      </c>
      <c r="C33" s="237">
        <v>2582208.3754770709</v>
      </c>
      <c r="D33" s="237"/>
      <c r="E33" s="114"/>
      <c r="F33" s="242">
        <v>568085.84260495566</v>
      </c>
      <c r="G33" s="242"/>
      <c r="H33" s="242"/>
      <c r="I33" s="127">
        <v>3150294.2180820266</v>
      </c>
      <c r="J33" s="80"/>
      <c r="K33" s="80"/>
      <c r="L33" s="80"/>
    </row>
    <row r="34" spans="1:12" x14ac:dyDescent="0.25">
      <c r="A34" s="126" t="s">
        <v>193</v>
      </c>
      <c r="B34" s="128">
        <f t="shared" si="3"/>
        <v>50406</v>
      </c>
      <c r="C34" s="237">
        <v>2685496.7104961546</v>
      </c>
      <c r="D34" s="237"/>
      <c r="E34" s="114"/>
      <c r="F34" s="242">
        <v>590809.276309154</v>
      </c>
      <c r="G34" s="242"/>
      <c r="H34" s="242"/>
      <c r="I34" s="127">
        <v>3276305.9868053086</v>
      </c>
      <c r="J34" s="80"/>
      <c r="K34" s="80"/>
      <c r="L34" s="80"/>
    </row>
    <row r="35" spans="1:12" x14ac:dyDescent="0.25">
      <c r="A35" s="126" t="s">
        <v>193</v>
      </c>
      <c r="B35" s="128">
        <f t="shared" si="3"/>
        <v>50771</v>
      </c>
      <c r="C35" s="237">
        <v>2792916.5789160002</v>
      </c>
      <c r="D35" s="237"/>
      <c r="E35" s="114"/>
      <c r="F35" s="242">
        <v>614441.6473615201</v>
      </c>
      <c r="G35" s="242"/>
      <c r="H35" s="242"/>
      <c r="I35" s="127">
        <v>3407358.2262775204</v>
      </c>
      <c r="J35" s="80"/>
      <c r="K35" s="80"/>
      <c r="L35" s="80"/>
    </row>
    <row r="36" spans="1:12" x14ac:dyDescent="0.25">
      <c r="A36" s="126" t="s">
        <v>193</v>
      </c>
      <c r="B36" s="128">
        <f t="shared" si="3"/>
        <v>51136</v>
      </c>
      <c r="C36" s="237">
        <v>960274.9242917744</v>
      </c>
      <c r="D36" s="237"/>
      <c r="E36" s="114"/>
      <c r="F36" s="242">
        <v>211260.48334419038</v>
      </c>
      <c r="G36" s="242"/>
      <c r="H36" s="242"/>
      <c r="I36" s="127">
        <v>1171535.4076359647</v>
      </c>
      <c r="J36" s="80"/>
      <c r="K36" s="80"/>
      <c r="L36" s="80"/>
    </row>
    <row r="37" spans="1:12" s="85" customFormat="1" x14ac:dyDescent="0.25">
      <c r="A37" s="131"/>
      <c r="B37" s="131" t="s">
        <v>188</v>
      </c>
      <c r="C37" s="241">
        <v>26333655.452176392</v>
      </c>
      <c r="D37" s="241"/>
      <c r="E37" s="131"/>
      <c r="F37" s="242">
        <v>5793404.199478806</v>
      </c>
      <c r="G37" s="242"/>
      <c r="H37" s="242"/>
      <c r="I37" s="133">
        <v>32127059.651655197</v>
      </c>
      <c r="J37" s="132"/>
      <c r="K37" s="132"/>
      <c r="L37" s="132"/>
    </row>
    <row r="38" spans="1:12" ht="16.5" customHeight="1" x14ac:dyDescent="0.25">
      <c r="A38" s="81"/>
      <c r="B38" s="81"/>
      <c r="C38" s="81"/>
      <c r="D38" s="81"/>
      <c r="E38" s="81"/>
      <c r="F38" s="81"/>
      <c r="G38" s="82"/>
      <c r="H38" s="82"/>
      <c r="I38" s="82"/>
      <c r="J38" s="82"/>
      <c r="K38" s="82"/>
      <c r="L38" s="125"/>
    </row>
  </sheetData>
  <mergeCells count="46">
    <mergeCell ref="F29:H29"/>
    <mergeCell ref="F35:H35"/>
    <mergeCell ref="A3:A5"/>
    <mergeCell ref="B3:B5"/>
    <mergeCell ref="C3:C5"/>
    <mergeCell ref="D3:D5"/>
    <mergeCell ref="E3:E5"/>
    <mergeCell ref="C34:D34"/>
    <mergeCell ref="C35:D35"/>
    <mergeCell ref="C33:D33"/>
    <mergeCell ref="F28:H28"/>
    <mergeCell ref="F36:H36"/>
    <mergeCell ref="F37:H37"/>
    <mergeCell ref="F30:H30"/>
    <mergeCell ref="F31:H31"/>
    <mergeCell ref="F32:H32"/>
    <mergeCell ref="F33:H33"/>
    <mergeCell ref="F34:H34"/>
    <mergeCell ref="C37:D37"/>
    <mergeCell ref="C36:D36"/>
    <mergeCell ref="F22:H22"/>
    <mergeCell ref="F23:H23"/>
    <mergeCell ref="F24:H24"/>
    <mergeCell ref="F25:H25"/>
    <mergeCell ref="F26:H26"/>
    <mergeCell ref="F27:H27"/>
    <mergeCell ref="C25:D25"/>
    <mergeCell ref="C26:D26"/>
    <mergeCell ref="C27:D27"/>
    <mergeCell ref="C28:D28"/>
    <mergeCell ref="C29:D29"/>
    <mergeCell ref="C30:D30"/>
    <mergeCell ref="C31:D31"/>
    <mergeCell ref="C32:D32"/>
    <mergeCell ref="K3:K5"/>
    <mergeCell ref="L3:L5"/>
    <mergeCell ref="C22:D22"/>
    <mergeCell ref="C23:D23"/>
    <mergeCell ref="C24:D24"/>
    <mergeCell ref="F3:F5"/>
    <mergeCell ref="G3:G5"/>
    <mergeCell ref="H3:H5"/>
    <mergeCell ref="I3:I5"/>
    <mergeCell ref="J3:J5"/>
    <mergeCell ref="I7:I12"/>
    <mergeCell ref="J7:J13"/>
  </mergeCells>
  <pageMargins left="0.70866141732283472" right="0.70866141732283472" top="0.74803149606299213" bottom="0.74803149606299213" header="0.31496062992125984" footer="0.31496062992125984"/>
  <pageSetup paperSize="9" scale="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5"/>
  <sheetViews>
    <sheetView workbookViewId="0">
      <selection activeCell="S20" sqref="S19:S20"/>
    </sheetView>
  </sheetViews>
  <sheetFormatPr defaultRowHeight="15" x14ac:dyDescent="0.25"/>
  <cols>
    <col min="1" max="1" width="7.5703125" style="83" customWidth="1"/>
    <col min="2" max="2" width="8" style="41" customWidth="1"/>
    <col min="3" max="3" width="9.140625" style="83"/>
    <col min="4" max="4" width="10.140625" style="41" bestFit="1" customWidth="1"/>
    <col min="5" max="5" width="10.28515625" style="41" bestFit="1" customWidth="1"/>
    <col min="6" max="21" width="10.140625" style="41" bestFit="1" customWidth="1"/>
    <col min="22" max="22" width="9.140625" style="41"/>
  </cols>
  <sheetData>
    <row r="1" spans="1:22" x14ac:dyDescent="0.25">
      <c r="D1" s="103">
        <v>2023</v>
      </c>
      <c r="E1" s="103">
        <v>2024</v>
      </c>
      <c r="F1" s="103">
        <v>2025</v>
      </c>
      <c r="G1" s="103" t="s">
        <v>162</v>
      </c>
      <c r="H1" s="103" t="s">
        <v>163</v>
      </c>
      <c r="I1" s="103" t="s">
        <v>164</v>
      </c>
      <c r="J1" s="103" t="s">
        <v>165</v>
      </c>
      <c r="K1" s="103" t="s">
        <v>166</v>
      </c>
      <c r="L1" s="103" t="s">
        <v>167</v>
      </c>
      <c r="M1" s="103" t="s">
        <v>168</v>
      </c>
      <c r="N1" s="103" t="s">
        <v>169</v>
      </c>
      <c r="O1" s="103" t="s">
        <v>170</v>
      </c>
      <c r="P1" s="103" t="s">
        <v>171</v>
      </c>
      <c r="Q1" s="103" t="s">
        <v>172</v>
      </c>
      <c r="R1" s="103" t="s">
        <v>173</v>
      </c>
      <c r="S1" s="103" t="s">
        <v>174</v>
      </c>
      <c r="T1" s="103" t="s">
        <v>175</v>
      </c>
      <c r="U1" s="103" t="s">
        <v>176</v>
      </c>
      <c r="V1" s="103" t="s">
        <v>177</v>
      </c>
    </row>
    <row r="2" spans="1:22" x14ac:dyDescent="0.25">
      <c r="A2" s="83" t="s">
        <v>179</v>
      </c>
      <c r="D2" s="102">
        <v>44927</v>
      </c>
      <c r="E2" s="102">
        <f>D3+1</f>
        <v>45292</v>
      </c>
      <c r="F2" s="102">
        <f>E3+1</f>
        <v>45658</v>
      </c>
      <c r="G2" s="112" t="e">
        <f>'График уст-ки и расчет стоим-ти'!#REF!</f>
        <v>#REF!</v>
      </c>
      <c r="H2" s="102">
        <f t="shared" ref="H2:U2" si="0">G3+1</f>
        <v>46388</v>
      </c>
      <c r="I2" s="102">
        <f t="shared" si="0"/>
        <v>46753</v>
      </c>
      <c r="J2" s="102">
        <f t="shared" si="0"/>
        <v>47119</v>
      </c>
      <c r="K2" s="102">
        <f t="shared" si="0"/>
        <v>47484</v>
      </c>
      <c r="L2" s="102">
        <f t="shared" si="0"/>
        <v>47849</v>
      </c>
      <c r="M2" s="102">
        <f t="shared" si="0"/>
        <v>48214</v>
      </c>
      <c r="N2" s="102">
        <f t="shared" si="0"/>
        <v>48580</v>
      </c>
      <c r="O2" s="102">
        <f t="shared" si="0"/>
        <v>48945</v>
      </c>
      <c r="P2" s="102">
        <f t="shared" si="0"/>
        <v>49310</v>
      </c>
      <c r="Q2" s="102">
        <f t="shared" si="0"/>
        <v>49675</v>
      </c>
      <c r="R2" s="102">
        <f t="shared" si="0"/>
        <v>50041</v>
      </c>
      <c r="S2" s="102">
        <f t="shared" si="0"/>
        <v>50406</v>
      </c>
      <c r="T2" s="102">
        <f t="shared" si="0"/>
        <v>50771</v>
      </c>
      <c r="U2" s="102">
        <f t="shared" si="0"/>
        <v>51136</v>
      </c>
    </row>
    <row r="3" spans="1:22" x14ac:dyDescent="0.25">
      <c r="D3" s="102">
        <v>45291</v>
      </c>
      <c r="E3" s="102">
        <f t="shared" ref="E3:T3" si="1">DATE(YEAR(D3)+1,MONTH(D3),DAY(D3))</f>
        <v>45657</v>
      </c>
      <c r="F3" s="102">
        <f t="shared" si="1"/>
        <v>46022</v>
      </c>
      <c r="G3" s="102">
        <f t="shared" si="1"/>
        <v>46387</v>
      </c>
      <c r="H3" s="102">
        <f t="shared" si="1"/>
        <v>46752</v>
      </c>
      <c r="I3" s="102">
        <f t="shared" si="1"/>
        <v>47118</v>
      </c>
      <c r="J3" s="102">
        <f t="shared" si="1"/>
        <v>47483</v>
      </c>
      <c r="K3" s="102">
        <f t="shared" si="1"/>
        <v>47848</v>
      </c>
      <c r="L3" s="102">
        <f t="shared" si="1"/>
        <v>48213</v>
      </c>
      <c r="M3" s="102">
        <f t="shared" si="1"/>
        <v>48579</v>
      </c>
      <c r="N3" s="102">
        <f t="shared" si="1"/>
        <v>48944</v>
      </c>
      <c r="O3" s="102">
        <f t="shared" si="1"/>
        <v>49309</v>
      </c>
      <c r="P3" s="102">
        <f t="shared" si="1"/>
        <v>49674</v>
      </c>
      <c r="Q3" s="102">
        <f t="shared" si="1"/>
        <v>50040</v>
      </c>
      <c r="R3" s="102">
        <f t="shared" si="1"/>
        <v>50405</v>
      </c>
      <c r="S3" s="102">
        <f t="shared" si="1"/>
        <v>50770</v>
      </c>
      <c r="T3" s="102">
        <f t="shared" si="1"/>
        <v>51135</v>
      </c>
      <c r="U3" s="112" t="e">
        <f>DATE(YEAR(T3)+1,MONTH(G2),DAY(G2)-1)</f>
        <v>#REF!</v>
      </c>
    </row>
    <row r="4" spans="1:22" x14ac:dyDescent="0.25">
      <c r="A4" s="214" t="s">
        <v>178</v>
      </c>
      <c r="B4" s="41" t="s">
        <v>185</v>
      </c>
      <c r="D4" s="41">
        <f>D3-D2+1</f>
        <v>365</v>
      </c>
      <c r="E4" s="41">
        <f t="shared" ref="E4:T4" si="2">E3-D3</f>
        <v>366</v>
      </c>
      <c r="F4" s="41">
        <f t="shared" si="2"/>
        <v>365</v>
      </c>
      <c r="G4" s="41">
        <f t="shared" si="2"/>
        <v>365</v>
      </c>
      <c r="H4" s="41">
        <f t="shared" si="2"/>
        <v>365</v>
      </c>
      <c r="I4" s="41">
        <f t="shared" si="2"/>
        <v>366</v>
      </c>
      <c r="J4" s="41">
        <f t="shared" si="2"/>
        <v>365</v>
      </c>
      <c r="K4" s="41">
        <f t="shared" si="2"/>
        <v>365</v>
      </c>
      <c r="L4" s="41">
        <f t="shared" si="2"/>
        <v>365</v>
      </c>
      <c r="M4" s="41">
        <f t="shared" si="2"/>
        <v>366</v>
      </c>
      <c r="N4" s="41">
        <f t="shared" si="2"/>
        <v>365</v>
      </c>
      <c r="O4" s="41">
        <f t="shared" si="2"/>
        <v>365</v>
      </c>
      <c r="P4" s="41">
        <f t="shared" si="2"/>
        <v>365</v>
      </c>
      <c r="Q4" s="41">
        <f t="shared" si="2"/>
        <v>366</v>
      </c>
      <c r="R4" s="41">
        <f t="shared" si="2"/>
        <v>365</v>
      </c>
      <c r="S4" s="41">
        <f t="shared" si="2"/>
        <v>365</v>
      </c>
      <c r="T4" s="41">
        <f t="shared" si="2"/>
        <v>365</v>
      </c>
      <c r="U4" s="41">
        <v>366</v>
      </c>
    </row>
    <row r="5" spans="1:22" x14ac:dyDescent="0.25">
      <c r="A5" s="214"/>
      <c r="B5" s="41" t="s">
        <v>186</v>
      </c>
      <c r="D5" s="109" t="s">
        <v>187</v>
      </c>
      <c r="E5" s="109" t="s">
        <v>187</v>
      </c>
      <c r="F5" s="109" t="s">
        <v>187</v>
      </c>
      <c r="G5" s="41" t="e">
        <f t="shared" ref="G5:U5" si="3">G3-G2+1</f>
        <v>#REF!</v>
      </c>
      <c r="H5" s="41">
        <f t="shared" si="3"/>
        <v>365</v>
      </c>
      <c r="I5" s="41">
        <f t="shared" si="3"/>
        <v>366</v>
      </c>
      <c r="J5" s="41">
        <f t="shared" si="3"/>
        <v>365</v>
      </c>
      <c r="K5" s="41">
        <f t="shared" si="3"/>
        <v>365</v>
      </c>
      <c r="L5" s="41">
        <f t="shared" si="3"/>
        <v>365</v>
      </c>
      <c r="M5" s="41">
        <f t="shared" si="3"/>
        <v>366</v>
      </c>
      <c r="N5" s="41">
        <f t="shared" si="3"/>
        <v>365</v>
      </c>
      <c r="O5" s="41">
        <f t="shared" si="3"/>
        <v>365</v>
      </c>
      <c r="P5" s="41">
        <f t="shared" si="3"/>
        <v>365</v>
      </c>
      <c r="Q5" s="41">
        <f t="shared" si="3"/>
        <v>366</v>
      </c>
      <c r="R5" s="41">
        <f t="shared" si="3"/>
        <v>365</v>
      </c>
      <c r="S5" s="41">
        <f t="shared" si="3"/>
        <v>365</v>
      </c>
      <c r="T5" s="41">
        <f t="shared" si="3"/>
        <v>365</v>
      </c>
      <c r="U5" s="41" t="e">
        <f t="shared" si="3"/>
        <v>#REF!</v>
      </c>
      <c r="V5" s="41" t="e">
        <f>SUM(G5:U5)</f>
        <v>#REF!</v>
      </c>
    </row>
    <row r="6" spans="1:22" x14ac:dyDescent="0.25">
      <c r="A6" s="214" t="s">
        <v>155</v>
      </c>
      <c r="B6" s="83" t="s">
        <v>181</v>
      </c>
      <c r="D6" s="104">
        <v>8.3299999999999999E-2</v>
      </c>
      <c r="E6" s="104">
        <v>0.1152</v>
      </c>
      <c r="F6" s="104">
        <v>9.3299999999999994E-2</v>
      </c>
      <c r="G6" s="104">
        <v>0.04</v>
      </c>
      <c r="H6" s="104">
        <f t="shared" ref="H6:U6" si="4">G6</f>
        <v>0.04</v>
      </c>
      <c r="I6" s="104">
        <f t="shared" si="4"/>
        <v>0.04</v>
      </c>
      <c r="J6" s="104">
        <f t="shared" si="4"/>
        <v>0.04</v>
      </c>
      <c r="K6" s="104">
        <f t="shared" si="4"/>
        <v>0.04</v>
      </c>
      <c r="L6" s="104">
        <f t="shared" si="4"/>
        <v>0.04</v>
      </c>
      <c r="M6" s="104">
        <f t="shared" si="4"/>
        <v>0.04</v>
      </c>
      <c r="N6" s="104">
        <f t="shared" si="4"/>
        <v>0.04</v>
      </c>
      <c r="O6" s="104">
        <f t="shared" si="4"/>
        <v>0.04</v>
      </c>
      <c r="P6" s="104">
        <f t="shared" si="4"/>
        <v>0.04</v>
      </c>
      <c r="Q6" s="104">
        <f t="shared" si="4"/>
        <v>0.04</v>
      </c>
      <c r="R6" s="104">
        <f t="shared" si="4"/>
        <v>0.04</v>
      </c>
      <c r="S6" s="104">
        <f t="shared" si="4"/>
        <v>0.04</v>
      </c>
      <c r="T6" s="104">
        <f t="shared" si="4"/>
        <v>0.04</v>
      </c>
      <c r="U6" s="104">
        <f t="shared" si="4"/>
        <v>0.04</v>
      </c>
    </row>
    <row r="7" spans="1:22" x14ac:dyDescent="0.25">
      <c r="A7" s="214"/>
      <c r="B7" s="243" t="s">
        <v>184</v>
      </c>
      <c r="C7" s="83" t="s">
        <v>182</v>
      </c>
      <c r="D7" s="105"/>
      <c r="E7" s="110" t="s">
        <v>187</v>
      </c>
      <c r="F7" s="110" t="s">
        <v>187</v>
      </c>
      <c r="G7" s="105">
        <f>1+G6</f>
        <v>1.04</v>
      </c>
      <c r="H7" s="105">
        <f t="shared" ref="H7:U7" si="5">G7*(1+H6)</f>
        <v>1.0816000000000001</v>
      </c>
      <c r="I7" s="105">
        <f t="shared" si="5"/>
        <v>1.1248640000000001</v>
      </c>
      <c r="J7" s="105">
        <f t="shared" si="5"/>
        <v>1.1698585600000002</v>
      </c>
      <c r="K7" s="105">
        <f t="shared" si="5"/>
        <v>1.2166529024000003</v>
      </c>
      <c r="L7" s="105">
        <f t="shared" si="5"/>
        <v>1.2653190184960004</v>
      </c>
      <c r="M7" s="105">
        <f t="shared" si="5"/>
        <v>1.3159317792358405</v>
      </c>
      <c r="N7" s="105">
        <f t="shared" si="5"/>
        <v>1.3685690504052741</v>
      </c>
      <c r="O7" s="105">
        <f t="shared" si="5"/>
        <v>1.4233118124214852</v>
      </c>
      <c r="P7" s="105">
        <f t="shared" si="5"/>
        <v>1.4802442849183446</v>
      </c>
      <c r="Q7" s="105">
        <f t="shared" si="5"/>
        <v>1.5394540563150785</v>
      </c>
      <c r="R7" s="105">
        <f t="shared" si="5"/>
        <v>1.6010322185676817</v>
      </c>
      <c r="S7" s="105">
        <f t="shared" si="5"/>
        <v>1.6650735073103891</v>
      </c>
      <c r="T7" s="105">
        <f t="shared" si="5"/>
        <v>1.7316764476028046</v>
      </c>
      <c r="U7" s="105">
        <f t="shared" si="5"/>
        <v>1.8009435055069167</v>
      </c>
    </row>
    <row r="8" spans="1:22" x14ac:dyDescent="0.25">
      <c r="A8" s="214"/>
      <c r="B8" s="243"/>
      <c r="C8" s="83" t="s">
        <v>183</v>
      </c>
      <c r="D8" s="105">
        <f>1+D6</f>
        <v>1.0832999999999999</v>
      </c>
      <c r="E8" s="105">
        <f t="shared" ref="E8:U8" si="6">D8*(1+E6)</f>
        <v>1.20809616</v>
      </c>
      <c r="F8" s="105">
        <f t="shared" si="6"/>
        <v>1.3208115317279998</v>
      </c>
      <c r="G8" s="105">
        <f t="shared" si="6"/>
        <v>1.3736439929971198</v>
      </c>
      <c r="H8" s="105">
        <f t="shared" si="6"/>
        <v>1.4285897527170046</v>
      </c>
      <c r="I8" s="105">
        <f t="shared" si="6"/>
        <v>1.4857333428256849</v>
      </c>
      <c r="J8" s="105">
        <f t="shared" si="6"/>
        <v>1.5451626765387123</v>
      </c>
      <c r="K8" s="105">
        <f t="shared" si="6"/>
        <v>1.6069691836002609</v>
      </c>
      <c r="L8" s="105">
        <f t="shared" si="6"/>
        <v>1.6712479509442713</v>
      </c>
      <c r="M8" s="105">
        <f t="shared" si="6"/>
        <v>1.7380978689820421</v>
      </c>
      <c r="N8" s="105">
        <f t="shared" si="6"/>
        <v>1.8076217837413238</v>
      </c>
      <c r="O8" s="105">
        <f t="shared" si="6"/>
        <v>1.8799266550909768</v>
      </c>
      <c r="P8" s="105">
        <f t="shared" si="6"/>
        <v>1.955123721294616</v>
      </c>
      <c r="Q8" s="105">
        <f t="shared" si="6"/>
        <v>2.0333286701464006</v>
      </c>
      <c r="R8" s="105">
        <f t="shared" si="6"/>
        <v>2.1146618169522569</v>
      </c>
      <c r="S8" s="105">
        <f t="shared" si="6"/>
        <v>2.1992482896303471</v>
      </c>
      <c r="T8" s="105">
        <f t="shared" si="6"/>
        <v>2.2872182212155612</v>
      </c>
      <c r="U8" s="105">
        <f t="shared" si="6"/>
        <v>2.3787069500641835</v>
      </c>
      <c r="V8" s="104"/>
    </row>
    <row r="9" spans="1:22" x14ac:dyDescent="0.25">
      <c r="A9" s="108" t="s">
        <v>160</v>
      </c>
      <c r="B9" s="106"/>
      <c r="C9" s="108"/>
      <c r="D9" s="111" t="s">
        <v>187</v>
      </c>
      <c r="E9" s="111" t="s">
        <v>187</v>
      </c>
      <c r="F9" s="111" t="s">
        <v>187</v>
      </c>
      <c r="G9" s="107">
        <v>0</v>
      </c>
      <c r="H9" s="107">
        <v>0.2</v>
      </c>
      <c r="I9" s="107">
        <v>0.4</v>
      </c>
      <c r="J9" s="107">
        <v>0.6</v>
      </c>
      <c r="K9" s="107">
        <v>0.8</v>
      </c>
      <c r="L9" s="107">
        <v>1</v>
      </c>
      <c r="M9" s="107">
        <f t="shared" ref="M9:U9" si="7">L9</f>
        <v>1</v>
      </c>
      <c r="N9" s="107">
        <f t="shared" si="7"/>
        <v>1</v>
      </c>
      <c r="O9" s="107">
        <f t="shared" si="7"/>
        <v>1</v>
      </c>
      <c r="P9" s="107">
        <f t="shared" si="7"/>
        <v>1</v>
      </c>
      <c r="Q9" s="107">
        <f t="shared" si="7"/>
        <v>1</v>
      </c>
      <c r="R9" s="107">
        <f t="shared" si="7"/>
        <v>1</v>
      </c>
      <c r="S9" s="107">
        <f t="shared" si="7"/>
        <v>1</v>
      </c>
      <c r="T9" s="107">
        <f t="shared" si="7"/>
        <v>1</v>
      </c>
      <c r="U9" s="107">
        <f t="shared" si="7"/>
        <v>1</v>
      </c>
      <c r="V9" s="107"/>
    </row>
    <row r="11" spans="1:22" x14ac:dyDescent="0.25">
      <c r="D11" s="102">
        <v>44927</v>
      </c>
      <c r="E11" s="102">
        <f>D12+1</f>
        <v>45292</v>
      </c>
      <c r="F11" s="102">
        <f>E12+1</f>
        <v>45658</v>
      </c>
      <c r="G11" s="112" t="e">
        <f>'График уст-ки и расчет стоим-ти'!#REF!</f>
        <v>#REF!</v>
      </c>
      <c r="H11" s="102">
        <f t="shared" ref="H11:U11" si="8">G12+1</f>
        <v>46388</v>
      </c>
      <c r="I11" s="102">
        <f t="shared" si="8"/>
        <v>46753</v>
      </c>
      <c r="J11" s="102">
        <f t="shared" si="8"/>
        <v>47119</v>
      </c>
      <c r="K11" s="102">
        <f t="shared" si="8"/>
        <v>47484</v>
      </c>
      <c r="L11" s="102">
        <f t="shared" si="8"/>
        <v>47849</v>
      </c>
      <c r="M11" s="102">
        <f t="shared" si="8"/>
        <v>48214</v>
      </c>
      <c r="N11" s="102">
        <f t="shared" si="8"/>
        <v>48580</v>
      </c>
      <c r="O11" s="102">
        <f t="shared" si="8"/>
        <v>48945</v>
      </c>
      <c r="P11" s="102">
        <f t="shared" si="8"/>
        <v>49310</v>
      </c>
      <c r="Q11" s="102">
        <f t="shared" si="8"/>
        <v>49675</v>
      </c>
      <c r="R11" s="102">
        <f t="shared" si="8"/>
        <v>50041</v>
      </c>
      <c r="S11" s="102">
        <f t="shared" si="8"/>
        <v>50406</v>
      </c>
      <c r="T11" s="102">
        <f t="shared" si="8"/>
        <v>50771</v>
      </c>
      <c r="U11" s="102">
        <f t="shared" si="8"/>
        <v>51136</v>
      </c>
    </row>
    <row r="12" spans="1:22" x14ac:dyDescent="0.25">
      <c r="D12" s="102">
        <v>45291</v>
      </c>
      <c r="E12" s="102">
        <f t="shared" ref="E12:T12" si="9">DATE(YEAR(D12)+1,MONTH(D12),DAY(D12))</f>
        <v>45657</v>
      </c>
      <c r="F12" s="102">
        <f t="shared" si="9"/>
        <v>46022</v>
      </c>
      <c r="G12" s="102">
        <f t="shared" si="9"/>
        <v>46387</v>
      </c>
      <c r="H12" s="102">
        <f t="shared" si="9"/>
        <v>46752</v>
      </c>
      <c r="I12" s="102">
        <f t="shared" si="9"/>
        <v>47118</v>
      </c>
      <c r="J12" s="102">
        <f t="shared" si="9"/>
        <v>47483</v>
      </c>
      <c r="K12" s="102">
        <f t="shared" si="9"/>
        <v>47848</v>
      </c>
      <c r="L12" s="102">
        <f t="shared" si="9"/>
        <v>48213</v>
      </c>
      <c r="M12" s="102">
        <f t="shared" si="9"/>
        <v>48579</v>
      </c>
      <c r="N12" s="102">
        <f t="shared" si="9"/>
        <v>48944</v>
      </c>
      <c r="O12" s="102">
        <f t="shared" si="9"/>
        <v>49309</v>
      </c>
      <c r="P12" s="102">
        <f t="shared" si="9"/>
        <v>49674</v>
      </c>
      <c r="Q12" s="102">
        <f t="shared" si="9"/>
        <v>50040</v>
      </c>
      <c r="R12" s="102">
        <f t="shared" si="9"/>
        <v>50405</v>
      </c>
      <c r="S12" s="102">
        <f t="shared" si="9"/>
        <v>50770</v>
      </c>
      <c r="T12" s="102">
        <f t="shared" si="9"/>
        <v>51135</v>
      </c>
      <c r="U12" s="112" t="e">
        <f>DATE(YEAR(T12)+1,MONTH(G11),DAY(G11)-1)</f>
        <v>#REF!</v>
      </c>
    </row>
    <row r="13" spans="1:22" x14ac:dyDescent="0.25">
      <c r="D13" s="41">
        <f>D12-D11+1</f>
        <v>365</v>
      </c>
      <c r="E13" s="41">
        <f t="shared" ref="E13" si="10">E12-D12</f>
        <v>366</v>
      </c>
      <c r="F13" s="41">
        <f t="shared" ref="F13" si="11">F12-E12</f>
        <v>365</v>
      </c>
      <c r="G13" s="41">
        <f t="shared" ref="G13" si="12">G12-F12</f>
        <v>365</v>
      </c>
      <c r="H13" s="41">
        <f t="shared" ref="H13" si="13">H12-G12</f>
        <v>365</v>
      </c>
      <c r="I13" s="41">
        <f t="shared" ref="I13" si="14">I12-H12</f>
        <v>366</v>
      </c>
      <c r="J13" s="41">
        <f t="shared" ref="J13" si="15">J12-I12</f>
        <v>365</v>
      </c>
      <c r="K13" s="41">
        <f t="shared" ref="K13" si="16">K12-J12</f>
        <v>365</v>
      </c>
      <c r="L13" s="41">
        <f t="shared" ref="L13" si="17">L12-K12</f>
        <v>365</v>
      </c>
      <c r="M13" s="41">
        <f t="shared" ref="M13" si="18">M12-L12</f>
        <v>366</v>
      </c>
      <c r="N13" s="41">
        <f t="shared" ref="N13" si="19">N12-M12</f>
        <v>365</v>
      </c>
      <c r="O13" s="41">
        <f t="shared" ref="O13" si="20">O12-N12</f>
        <v>365</v>
      </c>
      <c r="P13" s="41">
        <f t="shared" ref="P13" si="21">P12-O12</f>
        <v>365</v>
      </c>
      <c r="Q13" s="41">
        <f t="shared" ref="Q13" si="22">Q12-P12</f>
        <v>366</v>
      </c>
      <c r="R13" s="41">
        <f t="shared" ref="R13" si="23">R12-Q12</f>
        <v>365</v>
      </c>
      <c r="S13" s="41">
        <f t="shared" ref="S13" si="24">S12-R12</f>
        <v>365</v>
      </c>
      <c r="T13" s="41">
        <f t="shared" ref="T13" si="25">T12-S12</f>
        <v>365</v>
      </c>
      <c r="U13" s="41">
        <v>366</v>
      </c>
    </row>
    <row r="14" spans="1:22" x14ac:dyDescent="0.25">
      <c r="D14" s="109" t="s">
        <v>187</v>
      </c>
      <c r="E14" s="109" t="s">
        <v>187</v>
      </c>
      <c r="F14" s="109" t="s">
        <v>187</v>
      </c>
      <c r="G14" s="41" t="e">
        <f t="shared" ref="G14:U14" si="26">G12-G11+1</f>
        <v>#REF!</v>
      </c>
      <c r="H14" s="41">
        <f t="shared" si="26"/>
        <v>365</v>
      </c>
      <c r="I14" s="41">
        <f t="shared" si="26"/>
        <v>366</v>
      </c>
      <c r="J14" s="41">
        <f t="shared" si="26"/>
        <v>365</v>
      </c>
      <c r="K14" s="41">
        <f t="shared" si="26"/>
        <v>365</v>
      </c>
      <c r="L14" s="41">
        <f t="shared" si="26"/>
        <v>365</v>
      </c>
      <c r="M14" s="41">
        <f t="shared" si="26"/>
        <v>366</v>
      </c>
      <c r="N14" s="41">
        <f t="shared" si="26"/>
        <v>365</v>
      </c>
      <c r="O14" s="41">
        <f t="shared" si="26"/>
        <v>365</v>
      </c>
      <c r="P14" s="41">
        <f t="shared" si="26"/>
        <v>365</v>
      </c>
      <c r="Q14" s="41">
        <f t="shared" si="26"/>
        <v>366</v>
      </c>
      <c r="R14" s="41">
        <f t="shared" si="26"/>
        <v>365</v>
      </c>
      <c r="S14" s="41">
        <f t="shared" si="26"/>
        <v>365</v>
      </c>
      <c r="T14" s="41">
        <f t="shared" si="26"/>
        <v>365</v>
      </c>
      <c r="U14" s="41" t="e">
        <f t="shared" si="26"/>
        <v>#REF!</v>
      </c>
    </row>
    <row r="15" spans="1:22" x14ac:dyDescent="0.25">
      <c r="E15" s="41" t="e">
        <f>#REF!*#REF!*#REF!*A15*(1+'Вспомогательный (СКРЫТЬ!)'!#REF!)*(1+'Вспомогательный (СКРЫТЬ!)'!#REF!)*(1+'Вспомогательный (СКРЫТЬ!)'!#REF!)</f>
        <v>#REF!</v>
      </c>
    </row>
  </sheetData>
  <mergeCells count="3">
    <mergeCell ref="A6:A8"/>
    <mergeCell ref="B7:B8"/>
    <mergeCell ref="A4: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6" sqref="E6"/>
    </sheetView>
  </sheetViews>
  <sheetFormatPr defaultRowHeight="15" x14ac:dyDescent="0.25"/>
  <cols>
    <col min="1" max="1" width="4.28515625" customWidth="1"/>
    <col min="2" max="2" width="65.85546875" customWidth="1"/>
  </cols>
  <sheetData>
    <row r="1" spans="1:5" s="8" customFormat="1" ht="90" x14ac:dyDescent="0.25">
      <c r="A1" s="10" t="s">
        <v>8</v>
      </c>
      <c r="B1" s="10" t="s">
        <v>9</v>
      </c>
      <c r="C1" s="10" t="s">
        <v>10</v>
      </c>
    </row>
    <row r="2" spans="1:5" ht="90" x14ac:dyDescent="0.25">
      <c r="A2" s="10" t="s">
        <v>11</v>
      </c>
      <c r="B2" s="11" t="s">
        <v>12</v>
      </c>
      <c r="C2" s="12">
        <v>2060</v>
      </c>
    </row>
    <row r="3" spans="1:5" x14ac:dyDescent="0.25">
      <c r="A3" s="10" t="s">
        <v>13</v>
      </c>
      <c r="B3" s="11" t="s">
        <v>14</v>
      </c>
      <c r="C3" s="12">
        <v>21000</v>
      </c>
      <c r="E3" s="9">
        <v>8</v>
      </c>
    </row>
    <row r="4" spans="1:5" x14ac:dyDescent="0.25">
      <c r="A4" s="10" t="s">
        <v>15</v>
      </c>
      <c r="B4" s="11" t="s">
        <v>16</v>
      </c>
      <c r="C4" s="12">
        <v>410</v>
      </c>
      <c r="E4" s="9">
        <v>25</v>
      </c>
    </row>
    <row r="5" spans="1:5" x14ac:dyDescent="0.25">
      <c r="A5" s="10" t="s">
        <v>17</v>
      </c>
      <c r="B5" s="11" t="s">
        <v>18</v>
      </c>
      <c r="C5" s="12">
        <v>6180</v>
      </c>
      <c r="E5" s="9">
        <v>1</v>
      </c>
    </row>
    <row r="6" spans="1:5" x14ac:dyDescent="0.25">
      <c r="A6" s="10" t="s">
        <v>19</v>
      </c>
      <c r="B6" s="11" t="s">
        <v>20</v>
      </c>
      <c r="C6" s="12">
        <v>420</v>
      </c>
    </row>
    <row r="7" spans="1:5" ht="30" x14ac:dyDescent="0.25">
      <c r="A7" s="10" t="s">
        <v>21</v>
      </c>
      <c r="B7" s="11" t="s">
        <v>22</v>
      </c>
      <c r="C7" s="12">
        <v>140</v>
      </c>
    </row>
    <row r="8" spans="1:5" ht="30" x14ac:dyDescent="0.25">
      <c r="A8" s="10" t="s">
        <v>23</v>
      </c>
      <c r="B8" s="11" t="s">
        <v>24</v>
      </c>
      <c r="C8" s="12">
        <v>30000</v>
      </c>
    </row>
    <row r="9" spans="1:5" ht="45" x14ac:dyDescent="0.25">
      <c r="A9" s="10" t="s">
        <v>25</v>
      </c>
      <c r="B9" s="11" t="s">
        <v>26</v>
      </c>
      <c r="C9" s="12">
        <v>10300</v>
      </c>
    </row>
    <row r="10" spans="1:5" ht="30" x14ac:dyDescent="0.25">
      <c r="A10" s="10" t="s">
        <v>27</v>
      </c>
      <c r="B10" s="11" t="s">
        <v>28</v>
      </c>
      <c r="C10" s="12">
        <v>1030</v>
      </c>
    </row>
    <row r="11" spans="1:5" x14ac:dyDescent="0.25">
      <c r="A11" s="10" t="s">
        <v>29</v>
      </c>
      <c r="B11" s="11" t="s">
        <v>30</v>
      </c>
      <c r="C11" s="12">
        <v>61800</v>
      </c>
    </row>
    <row r="12" spans="1:5" x14ac:dyDescent="0.25">
      <c r="A12" s="10" t="s">
        <v>31</v>
      </c>
      <c r="B12" s="11" t="s">
        <v>32</v>
      </c>
      <c r="C12" s="12">
        <v>20700</v>
      </c>
    </row>
    <row r="13" spans="1:5" ht="60" x14ac:dyDescent="0.25">
      <c r="A13" s="10" t="s">
        <v>33</v>
      </c>
      <c r="B13" s="11" t="s">
        <v>34</v>
      </c>
      <c r="C13" s="12">
        <v>10300</v>
      </c>
    </row>
  </sheetData>
  <autoFilter ref="A1:C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объявление по базам</vt:lpstr>
      <vt:lpstr>форма заявки</vt:lpstr>
      <vt:lpstr>Примерный договор</vt:lpstr>
      <vt:lpstr>Лот № 1</vt:lpstr>
      <vt:lpstr>График уст-ки и расчет стоим-ти</vt:lpstr>
      <vt:lpstr>Вспомогательный (СКРЫТЬ!)</vt:lpstr>
      <vt:lpstr>ТЕХНИЧЕСКИЙ ЛИСТ (для рассчета)</vt:lpstr>
      <vt:lpstr>'График уст-ки и расчет стоим-ти'!Область_печати</vt:lpstr>
      <vt:lpstr>'объявление по базам'!Область_печати</vt:lpstr>
      <vt:lpstr>'Примерный договор'!Область_печати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2026-03-14T14:50:04Z</cp:lastPrinted>
  <dcterms:created xsi:type="dcterms:W3CDTF">2012-03-12T10:24:00Z</dcterms:created>
  <dcterms:modified xsi:type="dcterms:W3CDTF">2026-04-02T07:30:33Z</dcterms:modified>
</cp:coreProperties>
</file>